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<sst xmlns="http://schemas.openxmlformats.org/spreadsheetml/2006/main" count="437" uniqueCount="230">
  <si>
    <t>附件：</t>
  </si>
  <si>
    <t>广西培贤国际职业学院酒店管理专业实训室建设项目报价单</t>
  </si>
  <si>
    <t>项目编号：GXPXGJZYXY-2019-04</t>
  </si>
  <si>
    <r>
      <rPr>
        <b/>
        <sz val="12"/>
        <color rgb="FFFF0000"/>
        <rFont val="仿宋"/>
        <charset val="134"/>
      </rPr>
      <t>A分标预算金额：叁拾陆万元整（</t>
    </r>
    <r>
      <rPr>
        <b/>
        <sz val="12"/>
        <color rgb="FFFF0000"/>
        <rFont val="Arial"/>
        <charset val="134"/>
      </rPr>
      <t>¥</t>
    </r>
    <r>
      <rPr>
        <b/>
        <sz val="12"/>
        <color rgb="FFFF0000"/>
        <rFont val="仿宋"/>
        <charset val="134"/>
      </rPr>
      <t>360000.00）</t>
    </r>
  </si>
  <si>
    <r>
      <rPr>
        <b/>
        <sz val="12"/>
        <color rgb="FFFF0000"/>
        <rFont val="仿宋"/>
        <charset val="134"/>
      </rPr>
      <t>B分标预算金额：叁拾贰万元整（</t>
    </r>
    <r>
      <rPr>
        <b/>
        <sz val="12"/>
        <color rgb="FFFF0000"/>
        <rFont val="Arial"/>
        <charset val="134"/>
      </rPr>
      <t>¥</t>
    </r>
    <r>
      <rPr>
        <b/>
        <sz val="12"/>
        <color rgb="FFFF0000"/>
        <rFont val="仿宋"/>
        <charset val="134"/>
      </rPr>
      <t>320000.00）</t>
    </r>
  </si>
  <si>
    <t>A分标：</t>
  </si>
  <si>
    <t xml:space="preserve">                              工程部分                      </t>
  </si>
  <si>
    <t>序号</t>
  </si>
  <si>
    <t>项目</t>
  </si>
  <si>
    <t>单位</t>
  </si>
  <si>
    <t>数量</t>
  </si>
  <si>
    <t>综合售价(元)</t>
  </si>
  <si>
    <t>金额</t>
  </si>
  <si>
    <t>材料说明及工艺备注</t>
  </si>
  <si>
    <t>一</t>
  </si>
  <si>
    <t>砌墙</t>
  </si>
  <si>
    <t>S</t>
  </si>
  <si>
    <t xml:space="preserve">C </t>
  </si>
  <si>
    <t>拆除吊顶格栅</t>
  </si>
  <si>
    <t>人工拆除、清理</t>
  </si>
  <si>
    <t>新砌砖12cm墙（轻质砖12墙）</t>
  </si>
  <si>
    <t>㎡</t>
  </si>
  <si>
    <t>①须经物业同意，客户负责办理相关手续；②含人工及辅料；使用(尺寸12cmx20cmx60）空心砖或轻质砖,强度32.5普通硅酸盐水泥砂浆砌筑，含挂钢丝网、抹灰；③墙厚≥12cm，工程量按单面立面面积计算；④如果区域工程量太小，不足一平方按一平方计算；</t>
  </si>
  <si>
    <t>铲除原有墙纸</t>
  </si>
  <si>
    <t>含铲除人工及将垃圾清运到小区内指定地点。</t>
  </si>
  <si>
    <t>铲室内腻子</t>
  </si>
  <si>
    <t>人工铲除原墙面的乳胶漆面层及基层，如需铲到水泥沙浆层或红砖层费用另计。(发霉处地面起1米高）</t>
  </si>
  <si>
    <t>基层处理、刮腻子（墙面）</t>
  </si>
  <si>
    <t>1.用PVC阳角线修直阳角。2.采用水性腻子批刮两遍，小面积不平处用粘粉或石膏粉找平。3.吊顶接缝用防开裂材料处理。</t>
  </si>
  <si>
    <t>墙面底漆</t>
  </si>
  <si>
    <t>灯光照射打磨平整后刷底漆。</t>
  </si>
  <si>
    <t>墙面面漆</t>
  </si>
  <si>
    <t>1、滚涂面漆两遍。2、面漆标配两个颜色，且为同一种漆。 3、不批腻子的价格另算。4、喷面漆价格（按公司工艺施工）</t>
  </si>
  <si>
    <t>玻璃隔墙</t>
  </si>
  <si>
    <t>1.2厚钢化玻璃。含金属收边条</t>
  </si>
  <si>
    <t>包假梁</t>
  </si>
  <si>
    <t>m</t>
  </si>
  <si>
    <t>30*40mm（足尺23*33）方通龙骨、轻钢龙骨结构，石膏板错缝封面，按展开面积计算。不含批灰乳胶漆、电线、灯具</t>
  </si>
  <si>
    <t>包地梁</t>
  </si>
  <si>
    <t>30*40mm（足尺23*33）杉木龙骨、轻钢龙骨结构,包不锈钢,特殊造型另计</t>
  </si>
  <si>
    <t>西餐实训室移门</t>
  </si>
  <si>
    <t>1.2厚钢化玻璃。含五金</t>
  </si>
  <si>
    <t>展示售卖区移门</t>
  </si>
  <si>
    <t>调酒实训室移门</t>
  </si>
  <si>
    <t>茶艺实训室移门</t>
  </si>
  <si>
    <t>调酒实训室-水台</t>
  </si>
  <si>
    <t>套</t>
  </si>
  <si>
    <t>1.8*0.6*0.8柜体+水龙头+洗手盆</t>
  </si>
  <si>
    <t>二</t>
  </si>
  <si>
    <t>中餐实训室</t>
  </si>
  <si>
    <t>石膏顶角线</t>
  </si>
  <si>
    <t>1.普通石膏线，高度＜100mm；2.异形石膏线需另加模具费用；</t>
  </si>
  <si>
    <t>不锈钢线条</t>
  </si>
  <si>
    <t>15mm*30mm*20mm以上固定价格，15mm*30mm*20mm以内手工、运费另计。</t>
  </si>
  <si>
    <t>石膏板走边吊顶（宽度400mm以内）</t>
  </si>
  <si>
    <t>30*40mm（足尺23*33）杉木龙骨、轻钢龙骨结构，石膏板封面，按实际长度计算。不含批灰乳胶漆、电线、灯具。</t>
  </si>
  <si>
    <t>木龙骨、轻钢龙骨吊平顶（一级）</t>
  </si>
  <si>
    <t>30*40mm（足尺23*33）杉木龙骨、轻钢龙骨结构，石膏板错缝封面，,特殊造型另计，按展开面积计算。不含批灰乳胶漆、电线、灯具。</t>
  </si>
  <si>
    <t>窗帘盒</t>
  </si>
  <si>
    <t>夹板(厚16.5mm)结构，高度小于250mm，宽度小于200mm</t>
  </si>
  <si>
    <t>基层处理、刮腻子（天棚、墙面）</t>
  </si>
  <si>
    <t>天棚、墙面底漆</t>
  </si>
  <si>
    <t>天棚、墙面面漆</t>
  </si>
  <si>
    <t>三</t>
  </si>
  <si>
    <t xml:space="preserve">西餐实训室
</t>
  </si>
  <si>
    <t>1.普通石膏线，高度＜100mm；2.异形石膏线需另加模具费用</t>
  </si>
  <si>
    <t>15mm*30mm*20mm以上固定价格，15mm*30mm*20mm以内手工。</t>
  </si>
  <si>
    <t>30*40mm（足尺23*33）杉木龙骨、轻钢龙骨结构，石膏板错缝封面，按展开面积计算。不含批灰乳胶漆、电线、灯具。</t>
  </si>
  <si>
    <t>夹板(厚16.5mm)结构，高度小于250mm，宽度小于200mm.</t>
  </si>
  <si>
    <t>四</t>
  </si>
  <si>
    <t xml:space="preserve">展示售卖区
</t>
  </si>
  <si>
    <t>1、滚涂面漆两遍。2、面漆标配两个颜色且为同一种漆。 3、不批腻子的价格另算。4、喷面漆价格（按公司工艺施工）</t>
  </si>
  <si>
    <t>五</t>
  </si>
  <si>
    <t>客房实训室</t>
  </si>
  <si>
    <t>集成吊顶（600*600）</t>
  </si>
  <si>
    <t>六</t>
  </si>
  <si>
    <t>茶艺实训室</t>
  </si>
  <si>
    <t>七</t>
  </si>
  <si>
    <t>调酒实训室</t>
  </si>
  <si>
    <t>八</t>
  </si>
  <si>
    <t>综合项目</t>
  </si>
  <si>
    <t>保洁费</t>
  </si>
  <si>
    <t>垃圾清运费</t>
  </si>
  <si>
    <t>项</t>
  </si>
  <si>
    <t xml:space="preserve">                              家具                          </t>
  </si>
  <si>
    <t>家具</t>
  </si>
  <si>
    <t>中餐实训室-圆桌</t>
  </si>
  <si>
    <t>直径2米圆桌+10张套椅</t>
  </si>
  <si>
    <t>西餐实训室-长桌</t>
  </si>
  <si>
    <t>2*0.9米长桌+6张套椅</t>
  </si>
  <si>
    <t>1.6*0.9米长桌+4张套椅</t>
  </si>
  <si>
    <t>茶艺实训室-茶艺桌</t>
  </si>
  <si>
    <t>1.8*0.7米桌</t>
  </si>
  <si>
    <t>茶艺实训室-茶艺椅子</t>
  </si>
  <si>
    <t>椅</t>
  </si>
  <si>
    <t>客房实训室-床</t>
  </si>
  <si>
    <t>2*1.2米长床+床头柜</t>
  </si>
  <si>
    <t>窗帘</t>
  </si>
  <si>
    <t>米</t>
  </si>
  <si>
    <t>灯具</t>
  </si>
  <si>
    <t>中餐实训室-吊灯</t>
  </si>
  <si>
    <t>盏</t>
  </si>
  <si>
    <t>西餐实训室-吊灯</t>
  </si>
  <si>
    <t>茶艺实训室-面灯</t>
  </si>
  <si>
    <t>客房实训室-面灯</t>
  </si>
  <si>
    <t>调酒实训室-面灯</t>
  </si>
  <si>
    <t>展示售卖区-吊灯</t>
  </si>
  <si>
    <t>展示售卖区-灯带</t>
  </si>
  <si>
    <t>筒灯</t>
  </si>
  <si>
    <t>个</t>
  </si>
  <si>
    <t>欧普</t>
  </si>
  <si>
    <t>定制柜主材配置</t>
  </si>
  <si>
    <t>项目名称</t>
  </si>
  <si>
    <t>单价</t>
  </si>
  <si>
    <t>总价（元）</t>
  </si>
  <si>
    <t>材  料  及  工  艺  说  明</t>
  </si>
  <si>
    <t>结构位置：中餐实训餐具柜</t>
  </si>
  <si>
    <t>中餐实训餐具柜</t>
  </si>
  <si>
    <t>颗粒免漆板厚1.8mm（足尺1.7mm）框架结构，背板为5厘生态免板，同色ＰＶＣ双口线条收边，不含门及五金</t>
  </si>
  <si>
    <t>中餐实训餐具柜柜门
（平面门）</t>
  </si>
  <si>
    <t>颗粒免漆板厚1.8mm（足尺1.7mm）结构门生态免漆板，同色ＰＶＣ双口线条收边，不含五金。</t>
  </si>
  <si>
    <t>结构位置：展示售卖展区</t>
  </si>
  <si>
    <t>中餐参加展示柜</t>
  </si>
  <si>
    <t>颗粒免漆板厚1.8mm（足尺1.7mm）框架结构，背板为5厘生态免漆板，同色ＰＶＣ双口线条收边，含五金</t>
  </si>
  <si>
    <t>调酒杯具展架</t>
  </si>
  <si>
    <t>西餐餐具展示柜</t>
  </si>
  <si>
    <t>茶叶茶具展示架</t>
  </si>
  <si>
    <t xml:space="preserve">岛柜
</t>
  </si>
  <si>
    <t>结构位置：西餐实训室</t>
  </si>
  <si>
    <t>西餐实训餐具柜</t>
  </si>
  <si>
    <t>颗粒免漆板厚1.8mm（足尺1.7mm）框架结构，背板为5厘生态免漆板，同色ＰＶＣ双口线条收边，不含门及五金</t>
  </si>
  <si>
    <t>西餐实训餐具柜门
（平面门）</t>
  </si>
  <si>
    <t>结构位置:客房实训室</t>
  </si>
  <si>
    <t>衣柜免漆生态板柜体</t>
  </si>
  <si>
    <t>衣柜柜门（平面门）</t>
  </si>
  <si>
    <t>布草展示柜</t>
  </si>
  <si>
    <t>标准水电包</t>
  </si>
  <si>
    <t>装饰标准水电包项目</t>
  </si>
  <si>
    <t>（含打槽、补槽、布设、暗藏、防护、装开关插座/筒灯/灯带）(开关插座业主自购（个性化布线及布管按实际结算）</t>
  </si>
  <si>
    <t>标准水电包项目1：重新全房布水布电（按套内面积算）（全屋水电质保5年） 标准工程水电路各区域点位数：1.客厅/玄关/餐厅（单开：3个、单联双控：2个、10A五孔插：10个、电视插：1个、网插：1个、16A空调插：1个、共计：18个。2.主卧:单联双控：2个、10A五孔插：7个、电视插：1个、网插：1个、16A空调插：1个、共计：12个。3.卫生间：单开：1个、双开1个、10A五孔插：1个、共计：3个。给水：4冷2热。4.厨房：单开：1个、10A五孔插：8个、16A热水器插：1个、共计：10个。给水：2冷2热。5.阳台：单开：1个、10A五孔插：1个、共计：2个。给水：2冷。6.次卧：单联双控：2个、10A五孔插：4个、16A空调插：1个、共计：7个。7.书房：单开：1个、10A五孔插：4个、网插：1个、16A空调插：1个、共计：7个。8.主卫生间：单开：1个、双开1个、10A五孔插：2个、共计：4个。给水：4冷2热。</t>
  </si>
  <si>
    <t xml:space="preserve">强电路整体说明：1.照明一组（2.5平方），普通插座一组（2.5平方），厨房插座一组（4平方），冰箱独立插座一组（4平方），卫生间插座一组（2.5平方），客厅空调和卧室空调共二组（4平方）共计七组主线。2.超出标配主线组数，按实测线路长度以米数计价。3.如有木工吊顶线路长度以米数计价。4.一居一卫标配45个电路点位；二居一卫标配52个电路点位，三居一卫标配59个电路点位；每增加一个卧室增加7个点位；增加一个卫生间增加4个电路点位(单开1个、双开1个、10A五孔插座)，以此类推。5.电路点位改动总数不超过对应电位配置总量。6.不含强弱电箱整体更换、移位或更改配件等。 7.楼中楼需加装强弱电分控配电箱后另含以上相对应主线，超过另计。一至二楼配电箱中间主线按实测线路长度以米数计价,主体楼面改造面积电路另按平方算。弱电路整体说明：1.一居室标配二组电视线，一组网线。2.二居室标配二组电视线，一组网线。3.三居室标配二组电视线，二组网线。4.四到五居室标配二组电视线，三组网线。5.弱电路点位改动总数不超过对应电位配置总量。给排水路整体说明：1.标准内水路点位按原始户型配置，一卫标配12个点位，每增加一个卫生间增加6个点位（4冷2热），以此类推。 2.给水路点位改动总数不超过对应水位配置总量。 3. 排污管厨房、卫生间改动，入户主给水以及主排污管道整改价格另协商。                                                                                                                              
</t>
  </si>
  <si>
    <t>新风系统工程</t>
  </si>
  <si>
    <t>规格、型号</t>
  </si>
  <si>
    <t>总价</t>
  </si>
  <si>
    <t>产地（品牌）</t>
  </si>
  <si>
    <t>设备</t>
  </si>
  <si>
    <t>风机JSF-120</t>
  </si>
  <si>
    <r>
      <rPr>
        <sz val="12"/>
        <rFont val="宋体"/>
        <charset val="0"/>
      </rPr>
      <t>220V,255W,</t>
    </r>
    <r>
      <rPr>
        <sz val="12"/>
        <rFont val="宋体"/>
        <charset val="134"/>
      </rPr>
      <t>额定风量</t>
    </r>
    <r>
      <rPr>
        <sz val="12"/>
        <rFont val="宋体"/>
        <charset val="0"/>
      </rPr>
      <t>L=1200M3/H,</t>
    </r>
    <r>
      <rPr>
        <sz val="12"/>
        <rFont val="宋体"/>
        <charset val="134"/>
      </rPr>
      <t>余压</t>
    </r>
    <r>
      <rPr>
        <sz val="12"/>
        <rFont val="宋体"/>
        <charset val="0"/>
      </rPr>
      <t>240Pa</t>
    </r>
  </si>
  <si>
    <t>台</t>
  </si>
  <si>
    <t>浙江普瑞泰</t>
  </si>
  <si>
    <t>风机JSF-190</t>
  </si>
  <si>
    <r>
      <rPr>
        <sz val="12"/>
        <rFont val="宋体"/>
        <charset val="0"/>
      </rPr>
      <t>220V,420W,</t>
    </r>
    <r>
      <rPr>
        <sz val="12"/>
        <rFont val="宋体"/>
        <charset val="134"/>
      </rPr>
      <t>额定风量</t>
    </r>
    <r>
      <rPr>
        <sz val="12"/>
        <rFont val="宋体"/>
        <charset val="0"/>
      </rPr>
      <t>L=1900M3/H,</t>
    </r>
    <r>
      <rPr>
        <sz val="12"/>
        <rFont val="宋体"/>
        <charset val="134"/>
      </rPr>
      <t>余压</t>
    </r>
    <r>
      <rPr>
        <sz val="12"/>
        <rFont val="宋体"/>
        <charset val="0"/>
      </rPr>
      <t>620Pa</t>
    </r>
  </si>
  <si>
    <t>管材、配件</t>
  </si>
  <si>
    <t>外气罩</t>
  </si>
  <si>
    <t>Φ250</t>
  </si>
  <si>
    <t>室内可调风口</t>
  </si>
  <si>
    <t>Φ100</t>
  </si>
  <si>
    <t>复合软管</t>
  </si>
  <si>
    <t>Φ110</t>
  </si>
  <si>
    <t>根</t>
  </si>
  <si>
    <t>PVC管</t>
  </si>
  <si>
    <t>国标</t>
  </si>
  <si>
    <t>Φ160</t>
  </si>
  <si>
    <t>Φ200</t>
  </si>
  <si>
    <t>PVC管配件</t>
  </si>
  <si>
    <r>
      <rPr>
        <sz val="12"/>
        <rFont val="宋体"/>
        <charset val="134"/>
      </rPr>
      <t>三通</t>
    </r>
    <r>
      <rPr>
        <sz val="12"/>
        <rFont val="宋体"/>
        <charset val="0"/>
      </rPr>
      <t>/</t>
    </r>
    <r>
      <rPr>
        <sz val="12"/>
        <rFont val="宋体"/>
        <charset val="134"/>
      </rPr>
      <t>直通</t>
    </r>
    <r>
      <rPr>
        <sz val="12"/>
        <rFont val="宋体"/>
        <charset val="0"/>
      </rPr>
      <t>/</t>
    </r>
    <r>
      <rPr>
        <sz val="12"/>
        <rFont val="宋体"/>
        <charset val="134"/>
      </rPr>
      <t>管卡</t>
    </r>
    <r>
      <rPr>
        <sz val="12"/>
        <rFont val="宋体"/>
        <charset val="0"/>
      </rPr>
      <t>/</t>
    </r>
    <r>
      <rPr>
        <sz val="12"/>
        <rFont val="宋体"/>
        <charset val="134"/>
      </rPr>
      <t>吊杆</t>
    </r>
  </si>
  <si>
    <t>打孔</t>
  </si>
  <si>
    <t>安装费</t>
  </si>
  <si>
    <t>主机</t>
  </si>
  <si>
    <t>管材</t>
  </si>
  <si>
    <t>TCL空调</t>
  </si>
  <si>
    <t>材料名称及规格</t>
  </si>
  <si>
    <t>型号</t>
  </si>
  <si>
    <r>
      <rPr>
        <sz val="11"/>
        <rFont val="宋体"/>
        <charset val="134"/>
      </rPr>
      <t>单价</t>
    </r>
    <r>
      <rPr>
        <sz val="10"/>
        <rFont val="宋体"/>
        <charset val="134"/>
      </rPr>
      <t>（元）</t>
    </r>
  </si>
  <si>
    <t>合价（元）</t>
  </si>
  <si>
    <t>备注</t>
  </si>
  <si>
    <t>主设备</t>
  </si>
  <si>
    <t xml:space="preserve">3匹风管机 </t>
  </si>
  <si>
    <t>KFRD-71F5W/Y-E3</t>
  </si>
  <si>
    <t xml:space="preserve">5匹风管机 </t>
  </si>
  <si>
    <t>KFRD-120F5W/Y-E3</t>
  </si>
  <si>
    <t>材料</t>
  </si>
  <si>
    <t>含保温管连接线</t>
  </si>
  <si>
    <r>
      <rPr>
        <sz val="11"/>
        <rFont val="宋体"/>
        <charset val="0"/>
      </rPr>
      <t>PVC</t>
    </r>
    <r>
      <rPr>
        <sz val="11"/>
        <rFont val="宋体"/>
        <charset val="134"/>
      </rPr>
      <t>排水管及保温</t>
    </r>
  </si>
  <si>
    <t>室外机架</t>
  </si>
  <si>
    <t xml:space="preserve">出回风口 </t>
  </si>
  <si>
    <t>帆布软接</t>
  </si>
  <si>
    <t xml:space="preserve">匹风管机 </t>
  </si>
  <si>
    <t>相关要求</t>
  </si>
  <si>
    <r>
      <t>建设后服务及其他要求：
1、质量保证期：质量保证期不少于1年（自最终验收合格之日算），在质保期内各种设备运行发生故障，免费上门维修、免费更换零部件；设备提供终身服务，保修期外的服务费用由采购人和供应商另行商议。
2、相关设备售后技术服务要求：免费送货上门，免费安装调试。出现故障必须在12小时内做出答复，一般问题应在24小时内解决，重大问题或其它无法迅速解决的问题应在48小时内解决。培训服务：设备安装调试完成后，供应商提供免费技术培训，保证设备使用人员掌握设备操作的各种知识和技巧。
3、交货时间及地点：交付使用时间：自签订合同之日起30个工作日内。交货地点：采购单位指定地点。
4、付款条件：以后续签订合同为准。
5、其他要求：
（1）本项目为总包干价，所有设备材料的安装施工以及设备（含软件）的安装调试，至系统验收合格前所发生的所有费用均由供应商负责。
（2）投标报价超过预算价做无效投标处理。
6、采购人的特殊要求及说明：
（1）、本项目的技术参数和性能配置为实质性响应的配置要求，响应文件中如不满足技术参数要求的或提供软件截图界面证明不符合招标文件要求的视为实质性不响应，做无效投标处理，如供货的技术参数和性能配置与本项目的货物技术参和性能配置不一致的或有争议的，以本表的技术参数和性能配置要求为准。
（2）、现场勘察：本项目统一组织现场勘察，由各投标人的法定代表人或法人授权委托代理人持本人身份证原件、法人授权委托书原件（授权委托时须提供），按时参加并签到（填写踏勘现场签到表并由业主加盖公章或签字）。现场踏勘时间统一定于</t>
    </r>
    <r>
      <rPr>
        <sz val="11"/>
        <rFont val="宋体"/>
        <charset val="134"/>
      </rPr>
      <t>2019年12月11日（星期三）上午9时进行</t>
    </r>
    <r>
      <rPr>
        <sz val="11"/>
        <color rgb="FF000000"/>
        <rFont val="宋体"/>
        <charset val="134"/>
      </rPr>
      <t>（逾期自负），集合地点：广西培贤国际职业学院 （集合并签到），联系人：黄老师  ，联系电话：13481183818  ，由此所发生的一切费用均由投标人自行承担。踏勘现场签到表必须由法定代表人或法人授权委托代理人签字或盖章后随投标文件一同递交，否则投标无效。若不按规定参加踏勘现场的投标人，做投标无效处理。</t>
    </r>
  </si>
  <si>
    <t>B分标：</t>
  </si>
  <si>
    <t>工程量</t>
  </si>
  <si>
    <t>单价(元)</t>
  </si>
  <si>
    <t>总价(元)</t>
  </si>
  <si>
    <t>材料结构与制作工艺标准</t>
  </si>
  <si>
    <t>水电改造材料、人工</t>
  </si>
  <si>
    <r>
      <rPr>
        <sz val="11"/>
        <rFont val="宋体"/>
        <charset val="134"/>
      </rPr>
      <t>m</t>
    </r>
    <r>
      <rPr>
        <vertAlign val="superscript"/>
        <sz val="11"/>
        <rFont val="宋体"/>
        <charset val="134"/>
      </rPr>
      <t>2</t>
    </r>
  </si>
  <si>
    <t>1、德标PPR纳米抗菌管冷及管件、固定卡子。2、布线用网联6㎡、4㎡、2.5㎡、1.5㎡多股铜芯线，阻燃盒，排水管。开关插座面板。</t>
  </si>
  <si>
    <t>隔墙</t>
  </si>
  <si>
    <t>轻钢龙骨骨架，隔音棉 、九厘板。3米高</t>
  </si>
  <si>
    <t>隔墙集成墙板饰面</t>
  </si>
  <si>
    <t>集成墙板饰面。（除过道，展厅外)</t>
  </si>
  <si>
    <t>过道墙裙</t>
  </si>
  <si>
    <t>集成墙裙</t>
  </si>
  <si>
    <t xml:space="preserve">酒柜 储物柜展示柜 </t>
  </si>
  <si>
    <t>m2</t>
  </si>
  <si>
    <t>桥牌免漆板柜子、储物柜，展柜，人工材料，五金配件。</t>
  </si>
  <si>
    <t>石膏板吊顶</t>
  </si>
  <si>
    <t>轻钢龙骨螺杆吊架，石膏板造形封面</t>
  </si>
  <si>
    <t>原墙面、顶面过白</t>
  </si>
  <si>
    <t>腻子粉，华润漆，人工</t>
  </si>
  <si>
    <t>门</t>
  </si>
  <si>
    <t>扇</t>
  </si>
  <si>
    <t>大鹏生态木门。</t>
  </si>
  <si>
    <t>欧普吸顶灯，筒灯</t>
  </si>
  <si>
    <t>空调</t>
  </si>
  <si>
    <t>美的大3P立式变频空调</t>
  </si>
  <si>
    <t>中式餐桌</t>
  </si>
  <si>
    <t>2米新中式旋转12人位实木餐桌</t>
  </si>
  <si>
    <t>西餐桌</t>
  </si>
  <si>
    <t>长方形实木6人位西餐桌椅组合（220*90*75）。</t>
  </si>
  <si>
    <t>茶艺桌</t>
  </si>
  <si>
    <t>实木茶桌椅组合2人位（1800*800*750），茶具另计。</t>
  </si>
  <si>
    <t>调酒台</t>
  </si>
  <si>
    <t>石英石台面 水槽 柜体</t>
  </si>
  <si>
    <t>水槽台</t>
  </si>
  <si>
    <t>调酒室椅子</t>
  </si>
  <si>
    <t>把</t>
  </si>
  <si>
    <t xml:space="preserve">  高脚靠背椅子</t>
  </si>
  <si>
    <r>
      <t>建设后服务及其他要求：
1、质量保证期：质量保证期不少于1年（自最终验收合格之日算），在质保期内各种设备运行发生故障，免费上门维修、免费更换零部件；设备提供终身服务，保修期外的服务费用由采购人和供应商另行商议。
2、相关设备售后技术服务要求：免费送货上门，免费安装调试。出现故障必须在12小时内做出答复，一般问题应在24小时内解决，重大问题或其它无法迅速解决的问题应在48小时内解决。培训服务：设备安装调试完成后，供应商提供免费技术培训，保证设备使用人员掌握设备操作的各种知识和技巧。
3、交货时间及地点：交付使用时间：自签订合同之日起30个工作日内。交货地点：采购单位指定地点。
4、付款条件：以后续签订合同为准。
5、其他要求：
（1）本项目为总包干价，所有设备材料的安装施工以及设备（含软件）的安装调试，至系统验收合格前所发生的所有费用均由供应商负责。
（2）投标报价超过预算价做无效投标处理。
6、采购人的特殊要求及说明：
（1）、本项目的技术参数和性能配置为实质性响应的配置要求，响应文件中如不满足技术参数要求的或提供软件截图界面证明不符合招标文件要求的视为实质性不响应，做无效投标处理，如供货的技术参数和性能配置与本项目的货物技术参和性能配置不一致的或有争议的，以本表的技术参数和性能配置要求为准。
（2）、现场勘察：本项目统一组织现场勘察，由各投标人的法定代表人或法人授权委托代理人持本人身份证原件、法人授权委托书原件（授权委托时须提供），按时参加并签到（填写踏勘现场签到表并由业主加盖公章或签字）。现场踏勘时间统一定于</t>
    </r>
    <r>
      <rPr>
        <sz val="11"/>
        <rFont val="宋体"/>
        <charset val="134"/>
        <scheme val="minor"/>
      </rPr>
      <t>2019年12月11日（星期三）上午9时进行</t>
    </r>
    <r>
      <rPr>
        <sz val="11"/>
        <color theme="1"/>
        <rFont val="宋体"/>
        <charset val="134"/>
        <scheme val="minor"/>
      </rPr>
      <t>（逾期自负），集合地点：广西培贤国际职业学院 （集合并签到），联系人：黄老师  ，联系电话：13481183818  ，由此所发生的一切费用均由投标人自行承担。踏勘现场签到表必须由法定代表人或法人授权委托代理人签字或盖章后随投标文件一同递交，否则投标无效。若不按规定参加踏勘现场的投标人，做投标无效处理。</t>
    </r>
  </si>
</sst>
</file>

<file path=xl/styles.xml><?xml version="1.0" encoding="utf-8"?>
<styleSheet xmlns="http://schemas.openxmlformats.org/spreadsheetml/2006/main">
  <numFmts count="9">
    <numFmt numFmtId="176" formatCode="0.00_);[Red]\(0.00\)"/>
    <numFmt numFmtId="177" formatCode="0.0_);[Red]\(0.0\)"/>
    <numFmt numFmtId="178" formatCode="0_);[Red]\(0\)"/>
    <numFmt numFmtId="179" formatCode="0.00;[Red]0.00"/>
    <numFmt numFmtId="43" formatCode="_ * #,##0.00_ ;_ * \-#,##0.00_ ;_ * &quot;-&quot;??_ ;_ @_ "/>
    <numFmt numFmtId="42" formatCode="_ &quot;￥&quot;* #,##0_ ;_ &quot;￥&quot;* \-#,##0_ ;_ &quot;￥&quot;* &quot;-&quot;_ ;_ @_ "/>
    <numFmt numFmtId="180" formatCode="[DBNum2][$RMB]General;[Red][DBNum2][$RMB]General"/>
    <numFmt numFmtId="41" formatCode="_ * #,##0_ ;_ * \-#,##0_ ;_ * &quot;-&quot;_ ;_ @_ "/>
    <numFmt numFmtId="44" formatCode="_ &quot;￥&quot;* #,##0.00_ ;_ &quot;￥&quot;* \-#,##0.00_ ;_ &quot;￥&quot;* &quot;-&quot;??_ ;_ @_ "/>
  </numFmts>
  <fonts count="50">
    <font>
      <sz val="11"/>
      <color theme="1"/>
      <name val="宋体"/>
      <charset val="134"/>
      <scheme val="minor"/>
    </font>
    <font>
      <sz val="16"/>
      <color theme="1"/>
      <name val="宋体"/>
      <charset val="134"/>
      <scheme val="minor"/>
    </font>
    <font>
      <b/>
      <sz val="18"/>
      <color theme="1"/>
      <name val="仿宋"/>
      <charset val="134"/>
    </font>
    <font>
      <b/>
      <sz val="12"/>
      <color theme="1"/>
      <name val="仿宋"/>
      <charset val="134"/>
    </font>
    <font>
      <b/>
      <sz val="12"/>
      <color rgb="FFFF0000"/>
      <name val="仿宋"/>
      <charset val="134"/>
    </font>
    <font>
      <b/>
      <sz val="22"/>
      <name val="仿宋"/>
      <charset val="134"/>
    </font>
    <font>
      <b/>
      <sz val="12"/>
      <name val="宋体"/>
      <charset val="134"/>
    </font>
    <font>
      <b/>
      <sz val="20"/>
      <name val="宋体"/>
      <charset val="134"/>
    </font>
    <font>
      <sz val="11"/>
      <color theme="1"/>
      <name val="宋体"/>
      <charset val="134"/>
    </font>
    <font>
      <sz val="11"/>
      <name val="宋体"/>
      <charset val="134"/>
    </font>
    <font>
      <sz val="12"/>
      <name val="宋体"/>
      <charset val="134"/>
    </font>
    <font>
      <sz val="10"/>
      <name val="宋体"/>
      <charset val="134"/>
    </font>
    <font>
      <b/>
      <sz val="11"/>
      <name val="宋体"/>
      <charset val="134"/>
    </font>
    <font>
      <sz val="14"/>
      <name val="宋体"/>
      <charset val="134"/>
    </font>
    <font>
      <sz val="9"/>
      <name val="宋体"/>
      <charset val="134"/>
    </font>
    <font>
      <b/>
      <sz val="20"/>
      <color indexed="10"/>
      <name val="宋体"/>
      <charset val="134"/>
    </font>
    <font>
      <sz val="12"/>
      <name val="宋体"/>
      <charset val="0"/>
    </font>
    <font>
      <sz val="12"/>
      <color indexed="8"/>
      <name val="宋体"/>
      <charset val="134"/>
    </font>
    <font>
      <b/>
      <sz val="20"/>
      <color indexed="8"/>
      <name val="宋体"/>
      <charset val="134"/>
    </font>
    <font>
      <sz val="11"/>
      <color indexed="8"/>
      <name val="宋体"/>
      <charset val="134"/>
    </font>
    <font>
      <b/>
      <sz val="11"/>
      <color indexed="8"/>
      <name val="宋体"/>
      <charset val="134"/>
    </font>
    <font>
      <sz val="11"/>
      <color indexed="10"/>
      <name val="宋体"/>
      <charset val="134"/>
    </font>
    <font>
      <sz val="11"/>
      <name val="宋体"/>
      <charset val="0"/>
    </font>
    <font>
      <sz val="11"/>
      <color rgb="FF000000"/>
      <name val="宋体"/>
      <charset val="134"/>
    </font>
    <font>
      <b/>
      <sz val="22"/>
      <color theme="1"/>
      <name val="仿宋"/>
      <charset val="134"/>
    </font>
    <font>
      <sz val="16"/>
      <name val="宋体"/>
      <charset val="134"/>
    </font>
    <font>
      <sz val="11"/>
      <color theme="0"/>
      <name val="宋体"/>
      <charset val="0"/>
      <scheme val="minor"/>
    </font>
    <font>
      <sz val="11"/>
      <color theme="1"/>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u/>
      <sz val="11"/>
      <color rgb="FF800080"/>
      <name val="宋体"/>
      <charset val="0"/>
      <scheme val="minor"/>
    </font>
    <font>
      <sz val="11"/>
      <color rgb="FF006100"/>
      <name val="宋体"/>
      <charset val="0"/>
      <scheme val="minor"/>
    </font>
    <font>
      <i/>
      <sz val="11"/>
      <color rgb="FF7F7F7F"/>
      <name val="宋体"/>
      <charset val="0"/>
      <scheme val="minor"/>
    </font>
    <font>
      <sz val="10"/>
      <name val="Arial"/>
      <charset val="134"/>
    </font>
    <font>
      <sz val="12"/>
      <name val="Times New Roman"/>
      <charset val="0"/>
    </font>
    <font>
      <b/>
      <sz val="12"/>
      <color rgb="FFFF0000"/>
      <name val="Arial"/>
      <charset val="134"/>
    </font>
    <font>
      <vertAlign val="superscript"/>
      <sz val="11"/>
      <name val="宋体"/>
      <charset val="134"/>
    </font>
    <font>
      <sz val="11"/>
      <name val="宋体"/>
      <charset val="134"/>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8">
    <xf numFmtId="0" fontId="0" fillId="0" borderId="0">
      <alignment vertical="center"/>
    </xf>
    <xf numFmtId="42" fontId="0" fillId="0" borderId="0" applyFont="0" applyFill="0" applyBorder="0" applyAlignment="0" applyProtection="0">
      <alignment vertical="center"/>
    </xf>
    <xf numFmtId="0" fontId="27" fillId="6" borderId="0" applyNumberFormat="0" applyBorder="0" applyAlignment="0" applyProtection="0">
      <alignment vertical="center"/>
    </xf>
    <xf numFmtId="0" fontId="32" fillId="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0" borderId="0" applyNumberFormat="0" applyBorder="0" applyAlignment="0" applyProtection="0">
      <alignment vertical="center"/>
    </xf>
    <xf numFmtId="0" fontId="30" fillId="7" borderId="0" applyNumberFormat="0" applyBorder="0" applyAlignment="0" applyProtection="0">
      <alignment vertical="center"/>
    </xf>
    <xf numFmtId="43" fontId="0" fillId="0" borderId="0" applyFont="0" applyFill="0" applyBorder="0" applyAlignment="0" applyProtection="0">
      <alignment vertical="center"/>
    </xf>
    <xf numFmtId="0" fontId="26" fillId="18"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30" borderId="20" applyNumberFormat="0" applyFont="0" applyAlignment="0" applyProtection="0">
      <alignment vertical="center"/>
    </xf>
    <xf numFmtId="180" fontId="10" fillId="0" borderId="0"/>
    <xf numFmtId="0" fontId="26" fillId="8"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1" fillId="0" borderId="14" applyNumberFormat="0" applyFill="0" applyAlignment="0" applyProtection="0">
      <alignment vertical="center"/>
    </xf>
    <xf numFmtId="0" fontId="29" fillId="0" borderId="14" applyNumberFormat="0" applyFill="0" applyAlignment="0" applyProtection="0">
      <alignment vertical="center"/>
    </xf>
    <xf numFmtId="0" fontId="26" fillId="13" borderId="0" applyNumberFormat="0" applyBorder="0" applyAlignment="0" applyProtection="0">
      <alignment vertical="center"/>
    </xf>
    <xf numFmtId="0" fontId="36" fillId="0" borderId="17" applyNumberFormat="0" applyFill="0" applyAlignment="0" applyProtection="0">
      <alignment vertical="center"/>
    </xf>
    <xf numFmtId="0" fontId="26" fillId="24" borderId="0" applyNumberFormat="0" applyBorder="0" applyAlignment="0" applyProtection="0">
      <alignment vertical="center"/>
    </xf>
    <xf numFmtId="0" fontId="35" fillId="17" borderId="16" applyNumberFormat="0" applyAlignment="0" applyProtection="0">
      <alignment vertical="center"/>
    </xf>
    <xf numFmtId="0" fontId="37" fillId="17" borderId="15" applyNumberFormat="0" applyAlignment="0" applyProtection="0">
      <alignment vertical="center"/>
    </xf>
    <xf numFmtId="0" fontId="41" fillId="23" borderId="19" applyNumberFormat="0" applyAlignment="0" applyProtection="0">
      <alignment vertical="center"/>
    </xf>
    <xf numFmtId="0" fontId="27" fillId="34" borderId="0" applyNumberFormat="0" applyBorder="0" applyAlignment="0" applyProtection="0">
      <alignment vertical="center"/>
    </xf>
    <xf numFmtId="0" fontId="26" fillId="33" borderId="0" applyNumberFormat="0" applyBorder="0" applyAlignment="0" applyProtection="0">
      <alignment vertical="center"/>
    </xf>
    <xf numFmtId="0" fontId="40" fillId="0" borderId="18" applyNumberFormat="0" applyFill="0" applyAlignment="0" applyProtection="0">
      <alignment vertical="center"/>
    </xf>
    <xf numFmtId="0" fontId="28" fillId="0" borderId="13" applyNumberFormat="0" applyFill="0" applyAlignment="0" applyProtection="0">
      <alignment vertical="center"/>
    </xf>
    <xf numFmtId="180" fontId="10" fillId="0" borderId="0"/>
    <xf numFmtId="0" fontId="43" fillId="29" borderId="0" applyNumberFormat="0" applyBorder="0" applyAlignment="0" applyProtection="0">
      <alignment vertical="center"/>
    </xf>
    <xf numFmtId="0" fontId="34" fillId="16" borderId="0" applyNumberFormat="0" applyBorder="0" applyAlignment="0" applyProtection="0">
      <alignment vertical="center"/>
    </xf>
    <xf numFmtId="0" fontId="27" fillId="5" borderId="0" applyNumberFormat="0" applyBorder="0" applyAlignment="0" applyProtection="0">
      <alignment vertical="center"/>
    </xf>
    <xf numFmtId="0" fontId="26" fillId="12" borderId="0" applyNumberFormat="0" applyBorder="0" applyAlignment="0" applyProtection="0">
      <alignment vertical="center"/>
    </xf>
    <xf numFmtId="0" fontId="27" fillId="32" borderId="0" applyNumberFormat="0" applyBorder="0" applyAlignment="0" applyProtection="0">
      <alignment vertical="center"/>
    </xf>
    <xf numFmtId="0" fontId="27" fillId="28" borderId="0" applyNumberFormat="0" applyBorder="0" applyAlignment="0" applyProtection="0">
      <alignment vertical="center"/>
    </xf>
    <xf numFmtId="0" fontId="27" fillId="22" borderId="0" applyNumberFormat="0" applyBorder="0" applyAlignment="0" applyProtection="0">
      <alignment vertical="center"/>
    </xf>
    <xf numFmtId="0" fontId="27" fillId="31" borderId="0" applyNumberFormat="0" applyBorder="0" applyAlignment="0" applyProtection="0">
      <alignment vertical="center"/>
    </xf>
    <xf numFmtId="0" fontId="26" fillId="4" borderId="0" applyNumberFormat="0" applyBorder="0" applyAlignment="0" applyProtection="0">
      <alignment vertical="center"/>
    </xf>
    <xf numFmtId="180" fontId="10" fillId="0" borderId="0"/>
    <xf numFmtId="0" fontId="26" fillId="27" borderId="0" applyNumberFormat="0" applyBorder="0" applyAlignment="0" applyProtection="0">
      <alignment vertical="center"/>
    </xf>
    <xf numFmtId="0" fontId="27" fillId="15" borderId="0" applyNumberFormat="0" applyBorder="0" applyAlignment="0" applyProtection="0">
      <alignment vertical="center"/>
    </xf>
    <xf numFmtId="0" fontId="27" fillId="21" borderId="0" applyNumberFormat="0" applyBorder="0" applyAlignment="0" applyProtection="0">
      <alignment vertical="center"/>
    </xf>
    <xf numFmtId="0" fontId="26" fillId="11" borderId="0" applyNumberFormat="0" applyBorder="0" applyAlignment="0" applyProtection="0">
      <alignment vertical="center"/>
    </xf>
    <xf numFmtId="0" fontId="27" fillId="20" borderId="0" applyNumberFormat="0" applyBorder="0" applyAlignment="0" applyProtection="0">
      <alignment vertical="center"/>
    </xf>
    <xf numFmtId="0" fontId="26" fillId="26" borderId="0" applyNumberFormat="0" applyBorder="0" applyAlignment="0" applyProtection="0">
      <alignment vertical="center"/>
    </xf>
    <xf numFmtId="0" fontId="26" fillId="14" borderId="0" applyNumberFormat="0" applyBorder="0" applyAlignment="0" applyProtection="0">
      <alignment vertical="center"/>
    </xf>
    <xf numFmtId="180" fontId="10" fillId="0" borderId="0"/>
    <xf numFmtId="0" fontId="27" fillId="19" borderId="0" applyNumberFormat="0" applyBorder="0" applyAlignment="0" applyProtection="0">
      <alignment vertical="center"/>
    </xf>
    <xf numFmtId="0" fontId="26" fillId="25" borderId="0" applyNumberFormat="0" applyBorder="0" applyAlignment="0" applyProtection="0">
      <alignment vertical="center"/>
    </xf>
    <xf numFmtId="180" fontId="45" fillId="0" borderId="0"/>
    <xf numFmtId="180" fontId="10" fillId="0" borderId="0">
      <alignment vertical="top" wrapText="1" shrinkToFit="1"/>
    </xf>
    <xf numFmtId="180" fontId="10" fillId="0" borderId="0"/>
    <xf numFmtId="0" fontId="46" fillId="0" borderId="0"/>
    <xf numFmtId="0" fontId="10" fillId="0" borderId="0"/>
  </cellStyleXfs>
  <cellXfs count="195">
    <xf numFmtId="0" fontId="0" fillId="0" borderId="0" xfId="0">
      <alignment vertical="center"/>
    </xf>
    <xf numFmtId="0" fontId="0" fillId="0" borderId="0" xfId="0" applyFill="1">
      <alignment vertical="center"/>
    </xf>
    <xf numFmtId="0" fontId="1" fillId="0" borderId="0" xfId="0" applyFont="1">
      <alignment vertical="center"/>
    </xf>
    <xf numFmtId="0" fontId="0" fillId="0" borderId="0" xfId="0" applyAlignment="1">
      <alignment vertical="top"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left" vertical="center" wrapText="1"/>
    </xf>
    <xf numFmtId="178" fontId="6" fillId="2" borderId="1" xfId="42" applyNumberFormat="1" applyFont="1" applyFill="1" applyBorder="1" applyAlignment="1">
      <alignment horizontal="center" vertical="center"/>
    </xf>
    <xf numFmtId="180" fontId="7" fillId="0" borderId="1" xfId="32" applyFont="1" applyBorder="1"/>
    <xf numFmtId="0" fontId="8" fillId="0" borderId="0" xfId="0" applyFont="1">
      <alignment vertical="center"/>
    </xf>
    <xf numFmtId="178" fontId="9" fillId="0" borderId="2" xfId="32" applyNumberFormat="1" applyFont="1" applyBorder="1" applyAlignment="1">
      <alignment horizontal="center" vertical="center"/>
    </xf>
    <xf numFmtId="180" fontId="9" fillId="0" borderId="2" xfId="32" applyFont="1" applyBorder="1" applyAlignment="1">
      <alignment horizontal="center" vertical="center"/>
    </xf>
    <xf numFmtId="176" fontId="9" fillId="0" borderId="2" xfId="32" applyNumberFormat="1" applyFont="1" applyBorder="1" applyAlignment="1">
      <alignment horizontal="center" vertical="center"/>
    </xf>
    <xf numFmtId="177" fontId="9" fillId="0" borderId="3" xfId="32" applyNumberFormat="1" applyFont="1" applyBorder="1" applyAlignment="1">
      <alignment horizontal="center" vertical="center"/>
    </xf>
    <xf numFmtId="178" fontId="9" fillId="0" borderId="4" xfId="32" applyNumberFormat="1" applyFont="1" applyBorder="1" applyAlignment="1">
      <alignment horizontal="center" vertical="center"/>
    </xf>
    <xf numFmtId="180" fontId="9" fillId="0" borderId="4" xfId="32" applyFont="1" applyBorder="1" applyAlignment="1">
      <alignment horizontal="center" vertical="center"/>
    </xf>
    <xf numFmtId="176" fontId="9" fillId="0" borderId="4" xfId="32" applyNumberFormat="1" applyFont="1" applyBorder="1" applyAlignment="1">
      <alignment horizontal="center" vertical="center"/>
    </xf>
    <xf numFmtId="177" fontId="9" fillId="0" borderId="5" xfId="32" applyNumberFormat="1" applyFont="1" applyFill="1" applyBorder="1" applyAlignment="1">
      <alignment horizontal="center" vertical="center"/>
    </xf>
    <xf numFmtId="178" fontId="10" fillId="0" borderId="1" xfId="32" applyNumberFormat="1" applyFont="1" applyFill="1" applyBorder="1" applyAlignment="1">
      <alignment horizontal="center" vertical="center"/>
    </xf>
    <xf numFmtId="180" fontId="10" fillId="0" borderId="1" xfId="32" applyFont="1" applyFill="1" applyBorder="1" applyAlignment="1">
      <alignment horizontal="left" vertical="center" wrapText="1"/>
    </xf>
    <xf numFmtId="180" fontId="10" fillId="0" borderId="1" xfId="32" applyFont="1" applyFill="1" applyBorder="1" applyAlignment="1">
      <alignment horizontal="center" vertical="center"/>
    </xf>
    <xf numFmtId="176" fontId="10" fillId="0" borderId="1" xfId="32" applyNumberFormat="1" applyFont="1" applyFill="1" applyBorder="1" applyAlignment="1">
      <alignment horizontal="center" vertical="center"/>
    </xf>
    <xf numFmtId="177" fontId="10" fillId="0" borderId="6" xfId="32" applyNumberFormat="1" applyFont="1" applyFill="1" applyBorder="1" applyAlignment="1">
      <alignment horizontal="center" vertical="center"/>
    </xf>
    <xf numFmtId="0" fontId="8" fillId="0" borderId="0" xfId="0" applyFont="1" applyFill="1">
      <alignment vertical="center"/>
    </xf>
    <xf numFmtId="178" fontId="10" fillId="3" borderId="1" xfId="32" applyNumberFormat="1" applyFont="1" applyFill="1" applyBorder="1" applyAlignment="1">
      <alignment horizontal="center" vertical="center"/>
    </xf>
    <xf numFmtId="180" fontId="10" fillId="3" borderId="1" xfId="32" applyFont="1" applyFill="1" applyBorder="1" applyAlignment="1">
      <alignment horizontal="left" vertical="center" wrapText="1"/>
    </xf>
    <xf numFmtId="180" fontId="10" fillId="3" borderId="1" xfId="32" applyFont="1" applyFill="1" applyBorder="1" applyAlignment="1">
      <alignment horizontal="center" vertical="center"/>
    </xf>
    <xf numFmtId="177" fontId="10" fillId="3" borderId="1" xfId="32" applyNumberFormat="1" applyFont="1" applyFill="1" applyBorder="1" applyAlignment="1">
      <alignment horizontal="center" vertical="center"/>
    </xf>
    <xf numFmtId="177" fontId="10" fillId="3" borderId="6" xfId="32" applyNumberFormat="1" applyFont="1" applyFill="1" applyBorder="1" applyAlignment="1">
      <alignment horizontal="center" vertical="center"/>
    </xf>
    <xf numFmtId="180" fontId="10" fillId="3" borderId="1" xfId="32" applyFont="1" applyFill="1" applyBorder="1" applyAlignment="1">
      <alignment horizontal="left" vertical="center"/>
    </xf>
    <xf numFmtId="180" fontId="9" fillId="2" borderId="1" xfId="50" applyFont="1" applyFill="1" applyBorder="1" applyAlignment="1">
      <alignment horizontal="left" vertical="center" wrapText="1"/>
    </xf>
    <xf numFmtId="180" fontId="9" fillId="2" borderId="1" xfId="42" applyFont="1" applyFill="1" applyBorder="1" applyAlignment="1">
      <alignment horizontal="center" vertical="center"/>
    </xf>
    <xf numFmtId="176" fontId="9" fillId="2" borderId="1" xfId="50" applyNumberFormat="1" applyFont="1" applyFill="1" applyBorder="1" applyAlignment="1">
      <alignment horizontal="center" vertical="center" wrapText="1"/>
    </xf>
    <xf numFmtId="180" fontId="9" fillId="2" borderId="1" xfId="50" applyFont="1" applyFill="1" applyBorder="1" applyAlignment="1">
      <alignment vertical="center" wrapText="1"/>
    </xf>
    <xf numFmtId="178" fontId="9" fillId="0" borderId="1" xfId="50" applyNumberFormat="1" applyFont="1" applyBorder="1" applyAlignment="1">
      <alignment horizontal="center" vertical="center"/>
    </xf>
    <xf numFmtId="180" fontId="9" fillId="0" borderId="7" xfId="50" applyFont="1" applyBorder="1" applyAlignment="1">
      <alignment vertical="center" wrapText="1"/>
    </xf>
    <xf numFmtId="177" fontId="9" fillId="2" borderId="1" xfId="50" applyNumberFormat="1" applyFont="1" applyFill="1" applyBorder="1" applyAlignment="1">
      <alignment horizontal="center" vertical="center" wrapText="1"/>
    </xf>
    <xf numFmtId="180" fontId="9" fillId="0" borderId="1" xfId="50" applyFont="1" applyBorder="1" applyAlignment="1">
      <alignment horizontal="left" vertical="center" wrapText="1"/>
    </xf>
    <xf numFmtId="180" fontId="9" fillId="0" borderId="7" xfId="50" applyFont="1" applyBorder="1" applyAlignment="1">
      <alignment vertical="center"/>
    </xf>
    <xf numFmtId="180" fontId="9" fillId="0" borderId="1" xfId="50" applyFont="1" applyBorder="1" applyAlignment="1">
      <alignment vertical="center" wrapText="1"/>
    </xf>
    <xf numFmtId="178" fontId="9" fillId="3" borderId="2" xfId="32" applyNumberFormat="1" applyFont="1" applyFill="1" applyBorder="1" applyAlignment="1">
      <alignment horizontal="center" vertical="center"/>
    </xf>
    <xf numFmtId="180" fontId="9" fillId="3" borderId="1" xfId="42" applyFont="1" applyFill="1" applyBorder="1" applyAlignment="1">
      <alignment horizontal="left" vertical="center" wrapText="1"/>
    </xf>
    <xf numFmtId="180" fontId="9" fillId="3" borderId="1" xfId="42" applyFont="1" applyFill="1" applyBorder="1" applyAlignment="1">
      <alignment horizontal="center" vertical="center"/>
    </xf>
    <xf numFmtId="177" fontId="9" fillId="3" borderId="1" xfId="32" applyNumberFormat="1" applyFont="1" applyFill="1" applyBorder="1" applyAlignment="1">
      <alignment horizontal="center" vertical="center" wrapText="1"/>
    </xf>
    <xf numFmtId="180" fontId="9" fillId="3" borderId="1" xfId="32" applyFont="1" applyFill="1" applyBorder="1" applyAlignment="1">
      <alignment horizontal="left" vertical="center" wrapText="1"/>
    </xf>
    <xf numFmtId="178" fontId="9" fillId="3" borderId="8" xfId="32" applyNumberFormat="1" applyFont="1" applyFill="1" applyBorder="1" applyAlignment="1">
      <alignment horizontal="center" vertical="center"/>
    </xf>
    <xf numFmtId="178" fontId="9" fillId="3" borderId="4" xfId="32" applyNumberFormat="1" applyFont="1" applyFill="1" applyBorder="1" applyAlignment="1">
      <alignment horizontal="center" vertical="center"/>
    </xf>
    <xf numFmtId="180" fontId="11" fillId="2" borderId="9" xfId="42" applyFont="1" applyFill="1" applyBorder="1" applyAlignment="1">
      <alignment horizontal="center" vertical="center"/>
    </xf>
    <xf numFmtId="180" fontId="9" fillId="2" borderId="9" xfId="42" applyFont="1" applyFill="1" applyBorder="1" applyAlignment="1">
      <alignment horizontal="center" vertical="center"/>
    </xf>
    <xf numFmtId="178" fontId="9" fillId="3" borderId="1" xfId="42" applyNumberFormat="1" applyFont="1" applyFill="1" applyBorder="1" applyAlignment="1">
      <alignment horizontal="center" vertical="center"/>
    </xf>
    <xf numFmtId="180" fontId="9" fillId="3" borderId="1" xfId="42" applyNumberFormat="1" applyFont="1" applyFill="1" applyBorder="1" applyAlignment="1">
      <alignment horizontal="left" vertical="center" wrapText="1"/>
    </xf>
    <xf numFmtId="180" fontId="9" fillId="3" borderId="1" xfId="42" applyNumberFormat="1" applyFont="1" applyFill="1" applyBorder="1" applyAlignment="1">
      <alignment horizontal="center" vertical="center"/>
    </xf>
    <xf numFmtId="176" fontId="9" fillId="3" borderId="1" xfId="42" applyNumberFormat="1" applyFont="1" applyFill="1" applyBorder="1" applyAlignment="1">
      <alignment horizontal="center" vertical="center"/>
    </xf>
    <xf numFmtId="177" fontId="10" fillId="3" borderId="10" xfId="32" applyNumberFormat="1" applyFont="1" applyFill="1" applyBorder="1" applyAlignment="1">
      <alignment horizontal="center" vertical="center"/>
    </xf>
    <xf numFmtId="180" fontId="9" fillId="2" borderId="8" xfId="50" applyFont="1" applyFill="1" applyBorder="1" applyAlignment="1">
      <alignment vertical="center" wrapText="1"/>
    </xf>
    <xf numFmtId="180" fontId="9" fillId="0" borderId="1" xfId="32" applyFont="1" applyFill="1" applyBorder="1" applyAlignment="1">
      <alignment horizontal="left" vertical="center" wrapText="1"/>
    </xf>
    <xf numFmtId="180" fontId="9" fillId="0" borderId="2" xfId="32" applyFont="1" applyFill="1" applyBorder="1" applyAlignment="1">
      <alignment horizontal="center" vertical="center"/>
    </xf>
    <xf numFmtId="176" fontId="9" fillId="0" borderId="1" xfId="32" applyNumberFormat="1" applyFont="1" applyFill="1" applyBorder="1" applyAlignment="1">
      <alignment horizontal="center" vertical="center" wrapText="1"/>
    </xf>
    <xf numFmtId="178" fontId="9" fillId="0" borderId="8" xfId="32" applyNumberFormat="1" applyFont="1" applyBorder="1" applyAlignment="1">
      <alignment horizontal="center" vertical="center"/>
    </xf>
    <xf numFmtId="180" fontId="9" fillId="0" borderId="8" xfId="32" applyFont="1" applyFill="1" applyBorder="1" applyAlignment="1">
      <alignment horizontal="center" vertical="center"/>
    </xf>
    <xf numFmtId="178" fontId="9" fillId="0" borderId="1" xfId="32" applyNumberFormat="1" applyFont="1" applyBorder="1" applyAlignment="1">
      <alignment horizontal="center" vertical="center"/>
    </xf>
    <xf numFmtId="180" fontId="9" fillId="2" borderId="1" xfId="42" applyFont="1" applyFill="1" applyBorder="1" applyAlignment="1">
      <alignment horizontal="left" vertical="center" wrapText="1"/>
    </xf>
    <xf numFmtId="176" fontId="9" fillId="2" borderId="1" xfId="42" applyNumberFormat="1" applyFont="1" applyFill="1" applyBorder="1" applyAlignment="1">
      <alignment horizontal="center" vertical="center" wrapText="1"/>
    </xf>
    <xf numFmtId="180" fontId="9" fillId="2" borderId="1" xfId="32" applyFont="1" applyFill="1" applyBorder="1" applyAlignment="1">
      <alignment horizontal="left" vertical="center" wrapText="1"/>
    </xf>
    <xf numFmtId="176" fontId="9" fillId="2" borderId="1" xfId="42" applyNumberFormat="1" applyFont="1" applyFill="1" applyBorder="1" applyAlignment="1">
      <alignment horizontal="center" vertical="center"/>
    </xf>
    <xf numFmtId="178" fontId="9" fillId="3" borderId="1" xfId="32" applyNumberFormat="1" applyFont="1" applyFill="1" applyBorder="1" applyAlignment="1">
      <alignment horizontal="center" vertical="center"/>
    </xf>
    <xf numFmtId="0" fontId="8" fillId="0" borderId="1" xfId="0" applyFont="1" applyBorder="1" applyAlignment="1">
      <alignment horizontal="center" vertical="center"/>
    </xf>
    <xf numFmtId="180" fontId="10" fillId="0" borderId="1" xfId="32" applyFont="1" applyFill="1" applyBorder="1" applyAlignment="1">
      <alignment horizontal="left" vertical="center"/>
    </xf>
    <xf numFmtId="177" fontId="9" fillId="3" borderId="6" xfId="32" applyNumberFormat="1" applyFont="1" applyFill="1" applyBorder="1" applyAlignment="1">
      <alignment horizontal="center" vertical="center" wrapText="1"/>
    </xf>
    <xf numFmtId="177" fontId="9" fillId="0" borderId="6" xfId="32" applyNumberFormat="1" applyFont="1" applyFill="1" applyBorder="1" applyAlignment="1">
      <alignment horizontal="center" vertical="center" wrapText="1"/>
    </xf>
    <xf numFmtId="178" fontId="9" fillId="0" borderId="1" xfId="42" applyNumberFormat="1" applyFont="1" applyFill="1" applyBorder="1" applyAlignment="1">
      <alignment horizontal="center" vertical="center"/>
    </xf>
    <xf numFmtId="180" fontId="9" fillId="0" borderId="1" xfId="42" applyNumberFormat="1" applyFont="1" applyFill="1" applyBorder="1" applyAlignment="1">
      <alignment horizontal="center" vertical="center"/>
    </xf>
    <xf numFmtId="176" fontId="9" fillId="0" borderId="1" xfId="42" applyNumberFormat="1" applyFont="1" applyFill="1" applyBorder="1" applyAlignment="1">
      <alignment horizontal="center" vertical="center"/>
    </xf>
    <xf numFmtId="177" fontId="12" fillId="0" borderId="6" xfId="53" applyNumberFormat="1" applyFont="1" applyFill="1" applyBorder="1" applyAlignment="1">
      <alignment horizontal="center" vertical="center" wrapText="1"/>
    </xf>
    <xf numFmtId="180" fontId="9" fillId="0" borderId="1" xfId="42" applyFont="1" applyFill="1" applyBorder="1" applyAlignment="1">
      <alignment horizontal="left" vertical="center" wrapText="1"/>
    </xf>
    <xf numFmtId="178" fontId="9" fillId="2" borderId="1" xfId="42" applyNumberFormat="1" applyFont="1" applyFill="1" applyBorder="1" applyAlignment="1">
      <alignment horizontal="center" vertical="center"/>
    </xf>
    <xf numFmtId="180" fontId="9" fillId="2" borderId="1" xfId="42" applyNumberFormat="1" applyFont="1" applyFill="1" applyBorder="1" applyAlignment="1">
      <alignment horizontal="center" vertical="center"/>
    </xf>
    <xf numFmtId="177" fontId="9" fillId="2" borderId="1" xfId="53" applyNumberFormat="1" applyFont="1" applyFill="1" applyBorder="1" applyAlignment="1">
      <alignment horizontal="center" vertical="center" wrapText="1"/>
    </xf>
    <xf numFmtId="177" fontId="9" fillId="2" borderId="6" xfId="53" applyNumberFormat="1" applyFont="1" applyFill="1" applyBorder="1" applyAlignment="1">
      <alignment horizontal="center" vertical="center" wrapText="1"/>
    </xf>
    <xf numFmtId="180" fontId="7" fillId="0" borderId="0" xfId="32" applyFont="1"/>
    <xf numFmtId="177" fontId="9" fillId="0" borderId="2" xfId="32" applyNumberFormat="1" applyFont="1" applyBorder="1" applyAlignment="1">
      <alignment horizontal="center" vertical="center"/>
    </xf>
    <xf numFmtId="177" fontId="9" fillId="0" borderId="1" xfId="32" applyNumberFormat="1" applyFont="1" applyBorder="1" applyAlignment="1">
      <alignment horizontal="center" vertical="center"/>
    </xf>
    <xf numFmtId="177" fontId="9" fillId="0" borderId="4" xfId="32" applyNumberFormat="1" applyFont="1" applyFill="1" applyBorder="1" applyAlignment="1">
      <alignment horizontal="center" vertical="center"/>
    </xf>
    <xf numFmtId="177" fontId="10" fillId="0" borderId="1" xfId="32" applyNumberFormat="1" applyFont="1" applyFill="1" applyBorder="1" applyAlignment="1">
      <alignment horizontal="center" vertical="center"/>
    </xf>
    <xf numFmtId="177" fontId="9" fillId="3" borderId="1" xfId="53" applyNumberFormat="1" applyFont="1" applyFill="1" applyBorder="1" applyAlignment="1">
      <alignment horizontal="center" vertical="center" wrapText="1"/>
    </xf>
    <xf numFmtId="177" fontId="9" fillId="3" borderId="1" xfId="32" applyNumberFormat="1" applyFont="1" applyFill="1" applyBorder="1" applyAlignment="1">
      <alignment horizontal="center" vertical="center"/>
    </xf>
    <xf numFmtId="180" fontId="9" fillId="3" borderId="1" xfId="42" applyNumberFormat="1" applyFont="1" applyFill="1" applyBorder="1" applyAlignment="1">
      <alignment horizontal="center" vertical="center" wrapText="1"/>
    </xf>
    <xf numFmtId="180" fontId="7" fillId="0" borderId="1" xfId="50" applyFont="1" applyBorder="1" applyAlignment="1">
      <alignment horizontal="center" vertical="center"/>
    </xf>
    <xf numFmtId="180" fontId="7" fillId="0" borderId="4" xfId="50" applyFont="1" applyBorder="1" applyAlignment="1">
      <alignment horizontal="center" vertical="center"/>
    </xf>
    <xf numFmtId="180" fontId="9" fillId="0" borderId="1" xfId="50" applyFont="1" applyBorder="1" applyAlignment="1">
      <alignment horizontal="left" vertical="center"/>
    </xf>
    <xf numFmtId="180" fontId="9" fillId="0" borderId="1" xfId="50" applyFont="1" applyBorder="1" applyAlignment="1">
      <alignment horizontal="center" vertical="center"/>
    </xf>
    <xf numFmtId="177" fontId="9" fillId="0" borderId="1" xfId="50" applyNumberFormat="1" applyFont="1" applyBorder="1" applyAlignment="1">
      <alignment horizontal="center" vertical="center"/>
    </xf>
    <xf numFmtId="176" fontId="9" fillId="0" borderId="6" xfId="50" applyNumberFormat="1" applyFont="1" applyBorder="1" applyAlignment="1">
      <alignment horizontal="center" vertical="center"/>
    </xf>
    <xf numFmtId="176" fontId="9" fillId="0" borderId="1" xfId="50" applyNumberFormat="1" applyFont="1" applyBorder="1" applyAlignment="1">
      <alignment horizontal="center" vertical="center"/>
    </xf>
    <xf numFmtId="178" fontId="9" fillId="0" borderId="1" xfId="50" applyNumberFormat="1" applyFont="1" applyFill="1" applyBorder="1" applyAlignment="1">
      <alignment horizontal="center" vertical="center"/>
    </xf>
    <xf numFmtId="180" fontId="9" fillId="0" borderId="6" xfId="50" applyFont="1" applyFill="1" applyBorder="1" applyAlignment="1">
      <alignment horizontal="left" vertical="center" wrapText="1"/>
    </xf>
    <xf numFmtId="180" fontId="9" fillId="0" borderId="9" xfId="50" applyFont="1" applyFill="1" applyBorder="1" applyAlignment="1">
      <alignment horizontal="left" vertical="center"/>
    </xf>
    <xf numFmtId="180" fontId="9" fillId="0" borderId="7" xfId="50" applyFont="1" applyFill="1" applyBorder="1" applyAlignment="1">
      <alignment horizontal="left" vertical="center"/>
    </xf>
    <xf numFmtId="180" fontId="9" fillId="0" borderId="6" xfId="50" applyFont="1" applyFill="1" applyBorder="1" applyAlignment="1">
      <alignment horizontal="left" vertical="center"/>
    </xf>
    <xf numFmtId="180" fontId="7" fillId="0" borderId="1" xfId="55" applyFont="1" applyBorder="1" applyAlignment="1">
      <alignment horizontal="center" vertical="center"/>
    </xf>
    <xf numFmtId="178" fontId="10" fillId="0" borderId="1" xfId="55" applyNumberFormat="1" applyFont="1" applyBorder="1" applyAlignment="1">
      <alignment horizontal="center" vertical="center"/>
    </xf>
    <xf numFmtId="180" fontId="10" fillId="0" borderId="1" xfId="55" applyFont="1" applyBorder="1" applyAlignment="1">
      <alignment horizontal="left" vertical="center"/>
    </xf>
    <xf numFmtId="180" fontId="10" fillId="0" borderId="1" xfId="55" applyFont="1" applyBorder="1" applyAlignment="1">
      <alignment horizontal="center" vertical="center"/>
    </xf>
    <xf numFmtId="177" fontId="10" fillId="0" borderId="1" xfId="55" applyNumberFormat="1" applyFont="1" applyBorder="1" applyAlignment="1">
      <alignment horizontal="center" vertical="center"/>
    </xf>
    <xf numFmtId="180" fontId="10" fillId="0" borderId="1" xfId="55" applyFont="1" applyBorder="1" applyAlignment="1">
      <alignment vertical="top"/>
    </xf>
    <xf numFmtId="178" fontId="9" fillId="0" borderId="1" xfId="55" applyNumberFormat="1" applyFont="1" applyFill="1" applyBorder="1" applyAlignment="1">
      <alignment horizontal="center" vertical="center"/>
    </xf>
    <xf numFmtId="180" fontId="13" fillId="0" borderId="1" xfId="55" applyFont="1" applyFill="1" applyBorder="1" applyAlignment="1">
      <alignment horizontal="left" vertical="center"/>
    </xf>
    <xf numFmtId="180" fontId="9" fillId="0" borderId="1" xfId="55" applyFont="1" applyFill="1" applyBorder="1" applyAlignment="1">
      <alignment horizontal="center" vertical="center"/>
    </xf>
    <xf numFmtId="178" fontId="9" fillId="0" borderId="1" xfId="55" applyNumberFormat="1" applyFont="1" applyFill="1" applyBorder="1" applyAlignment="1">
      <alignment vertical="center"/>
    </xf>
    <xf numFmtId="177" fontId="9" fillId="0" borderId="1" xfId="55" applyNumberFormat="1" applyFont="1" applyFill="1" applyBorder="1" applyAlignment="1">
      <alignment horizontal="center" vertical="center"/>
    </xf>
    <xf numFmtId="180" fontId="14" fillId="0" borderId="1" xfId="55" applyFont="1" applyFill="1" applyBorder="1" applyAlignment="1">
      <alignment vertical="top" wrapText="1"/>
    </xf>
    <xf numFmtId="178" fontId="9" fillId="0" borderId="1" xfId="55" applyNumberFormat="1" applyFont="1" applyBorder="1" applyAlignment="1">
      <alignment horizontal="center" vertical="center"/>
    </xf>
    <xf numFmtId="180" fontId="14" fillId="0" borderId="1" xfId="55" applyFont="1" applyBorder="1" applyAlignment="1">
      <alignment vertical="center" wrapText="1"/>
    </xf>
    <xf numFmtId="180" fontId="9" fillId="2" borderId="1" xfId="14" applyFont="1" applyFill="1" applyBorder="1" applyAlignment="1">
      <alignment horizontal="center" vertical="center"/>
    </xf>
    <xf numFmtId="177" fontId="9" fillId="2" borderId="1" xfId="55" applyNumberFormat="1" applyFont="1" applyFill="1" applyBorder="1" applyAlignment="1">
      <alignment horizontal="center" vertical="center" wrapText="1"/>
    </xf>
    <xf numFmtId="178" fontId="9" fillId="2" borderId="1" xfId="55" applyNumberFormat="1" applyFont="1" applyFill="1" applyBorder="1" applyAlignment="1">
      <alignment horizontal="center" vertical="center" wrapText="1"/>
    </xf>
    <xf numFmtId="180" fontId="14" fillId="0" borderId="1" xfId="55" applyFont="1" applyBorder="1" applyAlignment="1">
      <alignment horizontal="left" vertical="center" wrapText="1"/>
    </xf>
    <xf numFmtId="0" fontId="7"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57"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6" applyNumberFormat="1" applyFont="1" applyFill="1" applyBorder="1" applyAlignment="1" applyProtection="1">
      <alignment horizontal="center" vertical="center" wrapText="1"/>
    </xf>
    <xf numFmtId="179" fontId="10" fillId="0" borderId="7" xfId="0" applyNumberFormat="1" applyFont="1" applyFill="1" applyBorder="1" applyAlignment="1">
      <alignment horizontal="center" vertical="center" wrapText="1"/>
    </xf>
    <xf numFmtId="0" fontId="16" fillId="0" borderId="1" xfId="56" applyNumberFormat="1" applyFont="1" applyFill="1" applyBorder="1" applyAlignment="1" applyProtection="1">
      <alignment horizontal="center" vertical="center" wrapText="1"/>
    </xf>
    <xf numFmtId="0" fontId="16" fillId="0" borderId="11" xfId="56" applyNumberFormat="1" applyFont="1" applyFill="1" applyBorder="1" applyAlignment="1" applyProtection="1">
      <alignment horizontal="center" vertical="center" wrapText="1"/>
    </xf>
    <xf numFmtId="0" fontId="10" fillId="0" borderId="1" xfId="56" applyFont="1" applyFill="1" applyBorder="1" applyAlignment="1" applyProtection="1">
      <alignment horizontal="center" vertical="center" wrapText="1"/>
    </xf>
    <xf numFmtId="0" fontId="18" fillId="0" borderId="1" xfId="0" applyFont="1" applyFill="1" applyBorder="1" applyAlignment="1">
      <alignment horizontal="center"/>
    </xf>
    <xf numFmtId="0" fontId="7" fillId="0" borderId="1" xfId="0" applyFont="1" applyFill="1" applyBorder="1" applyAlignment="1">
      <alignment horizontal="center"/>
    </xf>
    <xf numFmtId="0" fontId="19" fillId="0" borderId="1" xfId="0" applyFont="1" applyFill="1" applyBorder="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xf>
    <xf numFmtId="0"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left"/>
    </xf>
    <xf numFmtId="176" fontId="9" fillId="0" borderId="1" xfId="0" applyNumberFormat="1" applyFont="1" applyFill="1" applyBorder="1" applyAlignment="1">
      <alignment horizontal="right"/>
    </xf>
    <xf numFmtId="0" fontId="9" fillId="0" borderId="1" xfId="0" applyFont="1" applyFill="1" applyBorder="1" applyAlignment="1">
      <alignment horizontal="left" vertical="center"/>
    </xf>
    <xf numFmtId="0" fontId="20" fillId="0" borderId="1" xfId="0" applyFont="1" applyFill="1" applyBorder="1" applyAlignment="1">
      <alignment horizontal="center"/>
    </xf>
    <xf numFmtId="0" fontId="21" fillId="0" borderId="1" xfId="0" applyFont="1" applyFill="1" applyBorder="1" applyAlignment="1">
      <alignment horizontal="center"/>
    </xf>
    <xf numFmtId="0" fontId="19" fillId="0" borderId="1" xfId="0" applyFont="1" applyFill="1" applyBorder="1" applyAlignment="1">
      <alignment horizontal="center" vertical="center"/>
    </xf>
    <xf numFmtId="0" fontId="19" fillId="0" borderId="1" xfId="56" applyFont="1" applyFill="1" applyBorder="1" applyAlignment="1">
      <alignment horizontal="center" vertical="center"/>
    </xf>
    <xf numFmtId="0" fontId="19"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9" fillId="0" borderId="1" xfId="0" applyFont="1" applyFill="1" applyBorder="1" applyAlignment="1">
      <alignment vertical="center"/>
    </xf>
    <xf numFmtId="0" fontId="9" fillId="0" borderId="1" xfId="56" applyFont="1" applyFill="1" applyBorder="1" applyAlignment="1">
      <alignment horizontal="center" vertical="center"/>
    </xf>
    <xf numFmtId="0" fontId="9" fillId="0" borderId="1" xfId="56" applyFont="1" applyFill="1" applyBorder="1" applyAlignment="1">
      <alignment horizontal="left" vertical="center"/>
    </xf>
    <xf numFmtId="0" fontId="10" fillId="0" borderId="1" xfId="0" applyFont="1" applyFill="1" applyBorder="1" applyAlignment="1">
      <alignment horizontal="center" vertical="center"/>
    </xf>
    <xf numFmtId="176" fontId="12" fillId="0" borderId="1" xfId="0" applyNumberFormat="1" applyFont="1" applyFill="1" applyBorder="1" applyAlignment="1">
      <alignment horizontal="right"/>
    </xf>
    <xf numFmtId="0" fontId="23" fillId="0" borderId="1" xfId="0" applyFont="1" applyBorder="1" applyAlignment="1">
      <alignment horizontal="left" vertical="center" wrapText="1"/>
    </xf>
    <xf numFmtId="0" fontId="24" fillId="0" borderId="0" xfId="0" applyFont="1">
      <alignment vertical="center"/>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 xfId="0" applyFont="1" applyFill="1" applyBorder="1" applyAlignment="1">
      <alignment horizontal="left" vertical="center" wrapText="1"/>
    </xf>
    <xf numFmtId="177" fontId="19" fillId="0" borderId="1" xfId="0" applyNumberFormat="1" applyFont="1" applyFill="1" applyBorder="1" applyAlignment="1">
      <alignment horizontal="center" vertical="center"/>
    </xf>
    <xf numFmtId="177" fontId="9" fillId="0" borderId="1" xfId="0" applyNumberFormat="1" applyFont="1" applyFill="1" applyBorder="1" applyAlignment="1" applyProtection="1">
      <alignment horizontal="center" vertical="center"/>
    </xf>
    <xf numFmtId="177"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2" xfId="0" applyFont="1" applyFill="1" applyBorder="1" applyAlignment="1">
      <alignment horizontal="center" vertical="center"/>
    </xf>
    <xf numFmtId="177" fontId="19" fillId="0" borderId="2" xfId="0" applyNumberFormat="1" applyFont="1" applyFill="1" applyBorder="1" applyAlignment="1">
      <alignment horizontal="center" vertical="center"/>
    </xf>
    <xf numFmtId="177" fontId="9" fillId="0" borderId="2"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177" fontId="9" fillId="0" borderId="1"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9" fillId="0" borderId="8" xfId="0" applyFont="1" applyFill="1" applyBorder="1" applyAlignment="1">
      <alignment horizontal="center" vertical="center"/>
    </xf>
    <xf numFmtId="177" fontId="19" fillId="0" borderId="8" xfId="0" applyNumberFormat="1" applyFont="1" applyFill="1" applyBorder="1" applyAlignment="1">
      <alignment horizontal="center" vertical="center"/>
    </xf>
    <xf numFmtId="177" fontId="9" fillId="0" borderId="8" xfId="0" applyNumberFormat="1" applyFont="1" applyFill="1" applyBorder="1" applyAlignment="1">
      <alignment horizontal="center" vertical="center"/>
    </xf>
    <xf numFmtId="177" fontId="9" fillId="0" borderId="8" xfId="0" applyNumberFormat="1" applyFont="1" applyFill="1" applyBorder="1" applyAlignment="1">
      <alignment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xf>
    <xf numFmtId="0" fontId="9" fillId="0" borderId="4" xfId="0" applyFont="1" applyFill="1" applyBorder="1" applyAlignment="1">
      <alignment horizontal="center" vertical="center"/>
    </xf>
    <xf numFmtId="177" fontId="19" fillId="0" borderId="4"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177" fontId="9" fillId="0" borderId="4" xfId="0" applyNumberFormat="1" applyFont="1" applyFill="1" applyBorder="1" applyAlignment="1">
      <alignment vertical="center" wrapText="1"/>
    </xf>
    <xf numFmtId="0" fontId="9" fillId="0" borderId="12" xfId="0" applyFont="1" applyFill="1" applyBorder="1" applyAlignment="1">
      <alignment horizontal="left" vertical="center"/>
    </xf>
    <xf numFmtId="177" fontId="9" fillId="0" borderId="2" xfId="0" applyNumberFormat="1" applyFont="1" applyFill="1" applyBorder="1" applyAlignment="1">
      <alignment vertical="center" wrapText="1"/>
    </xf>
    <xf numFmtId="0" fontId="0" fillId="0" borderId="1" xfId="0" applyBorder="1" applyAlignment="1">
      <alignment horizontal="center" vertical="center"/>
    </xf>
    <xf numFmtId="0" fontId="0" fillId="0" borderId="1" xfId="0" applyFont="1" applyBorder="1" applyAlignment="1">
      <alignment vertical="center" wrapText="1"/>
    </xf>
    <xf numFmtId="0" fontId="0" fillId="0" borderId="1" xfId="0" applyBorder="1" applyAlignment="1">
      <alignmen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3 2 2 2 2"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27"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_工料模块2010-6-6 2" xfId="53"/>
    <cellStyle name="常规_1112混油传统预算" xfId="54"/>
    <cellStyle name="常规 10 2 2 2" xfId="55"/>
    <cellStyle name="常规_Sheet1" xfId="56"/>
    <cellStyle name="常规 2" xfId="57"/>
  </cellStyles>
  <dxfs count="1">
    <dxf>
      <font>
        <color indexed="9"/>
      </font>
      <fill>
        <patternFill patternType="solid">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9"/>
  <sheetViews>
    <sheetView tabSelected="1" topLeftCell="A139" workbookViewId="0">
      <selection activeCell="I151" sqref="I151"/>
    </sheetView>
  </sheetViews>
  <sheetFormatPr defaultColWidth="9" defaultRowHeight="13.5"/>
  <cols>
    <col min="1" max="1" width="13" customWidth="1"/>
    <col min="2" max="2" width="24.625" customWidth="1"/>
    <col min="3" max="3" width="19.75" customWidth="1"/>
    <col min="4" max="4" width="10.875" customWidth="1"/>
    <col min="5" max="6" width="23.375" customWidth="1"/>
    <col min="7" max="7" width="38.5" customWidth="1"/>
    <col min="8" max="8" width="15.875" customWidth="1"/>
  </cols>
  <sheetData>
    <row r="1" spans="1:7">
      <c r="A1" s="3" t="s">
        <v>0</v>
      </c>
      <c r="B1" s="3"/>
      <c r="C1" s="3"/>
      <c r="D1" s="3"/>
      <c r="E1" s="3"/>
      <c r="F1" s="3"/>
      <c r="G1" s="3"/>
    </row>
    <row r="2" ht="22.5" spans="1:7">
      <c r="A2" s="4" t="s">
        <v>1</v>
      </c>
      <c r="B2" s="4"/>
      <c r="C2" s="4"/>
      <c r="D2" s="4"/>
      <c r="E2" s="4"/>
      <c r="F2" s="4"/>
      <c r="G2" s="4"/>
    </row>
    <row r="3" ht="20" customHeight="1" spans="1:7">
      <c r="A3" s="5" t="s">
        <v>2</v>
      </c>
      <c r="B3" s="5"/>
      <c r="C3" s="5"/>
      <c r="D3" s="5"/>
      <c r="E3" s="5"/>
      <c r="F3" s="5"/>
      <c r="G3" s="5"/>
    </row>
    <row r="4" ht="18" customHeight="1" spans="1:7">
      <c r="A4" s="6" t="s">
        <v>3</v>
      </c>
      <c r="B4" s="6"/>
      <c r="C4" s="6"/>
      <c r="D4" s="6"/>
      <c r="E4" s="6"/>
      <c r="F4" s="6"/>
      <c r="G4" s="6"/>
    </row>
    <row r="5" ht="21" customHeight="1" spans="1:7">
      <c r="A5" s="7" t="s">
        <v>4</v>
      </c>
      <c r="B5" s="7"/>
      <c r="C5" s="7"/>
      <c r="D5" s="7"/>
      <c r="E5" s="7"/>
      <c r="F5" s="7"/>
      <c r="G5" s="7"/>
    </row>
    <row r="6" ht="33" customHeight="1" spans="1:7">
      <c r="A6" s="8" t="s">
        <v>5</v>
      </c>
      <c r="B6" s="8"/>
      <c r="C6" s="7"/>
      <c r="D6" s="7"/>
      <c r="E6" s="7"/>
      <c r="F6" s="7"/>
      <c r="G6" s="7"/>
    </row>
    <row r="7" ht="25.5" spans="1:9">
      <c r="A7" s="9"/>
      <c r="B7" s="10" t="s">
        <v>6</v>
      </c>
      <c r="C7" s="10"/>
      <c r="D7" s="10"/>
      <c r="E7" s="10"/>
      <c r="F7" s="10"/>
      <c r="G7" s="10"/>
      <c r="H7" s="11"/>
      <c r="I7" s="11"/>
    </row>
    <row r="8" spans="1:9">
      <c r="A8" s="12" t="s">
        <v>7</v>
      </c>
      <c r="B8" s="13" t="s">
        <v>8</v>
      </c>
      <c r="C8" s="13" t="s">
        <v>9</v>
      </c>
      <c r="D8" s="14" t="s">
        <v>10</v>
      </c>
      <c r="E8" s="15" t="s">
        <v>11</v>
      </c>
      <c r="F8" s="15" t="s">
        <v>12</v>
      </c>
      <c r="G8" s="13" t="s">
        <v>13</v>
      </c>
      <c r="H8" s="11"/>
      <c r="I8" s="11"/>
    </row>
    <row r="9" spans="1:9">
      <c r="A9" s="16"/>
      <c r="B9" s="17"/>
      <c r="C9" s="17"/>
      <c r="D9" s="18"/>
      <c r="E9" s="19"/>
      <c r="F9" s="19"/>
      <c r="G9" s="17"/>
      <c r="H9" s="11"/>
      <c r="I9" s="11"/>
    </row>
    <row r="10" s="1" customFormat="1" ht="14.25" spans="1:9">
      <c r="A10" s="20" t="s">
        <v>14</v>
      </c>
      <c r="B10" s="21" t="s">
        <v>15</v>
      </c>
      <c r="C10" s="22" t="s">
        <v>16</v>
      </c>
      <c r="D10" s="23"/>
      <c r="E10" s="24" t="s">
        <v>17</v>
      </c>
      <c r="F10" s="24"/>
      <c r="G10" s="22"/>
      <c r="H10" s="25"/>
      <c r="I10" s="25"/>
    </row>
    <row r="11" ht="24" customHeight="1" spans="1:9">
      <c r="A11" s="26">
        <v>1</v>
      </c>
      <c r="B11" s="27" t="s">
        <v>18</v>
      </c>
      <c r="C11" s="28" t="str">
        <f>C12</f>
        <v>㎡</v>
      </c>
      <c r="D11" s="29">
        <v>250</v>
      </c>
      <c r="E11" s="30"/>
      <c r="F11" s="30"/>
      <c r="G11" s="31" t="s">
        <v>19</v>
      </c>
      <c r="H11" s="11"/>
      <c r="I11" s="11"/>
    </row>
    <row r="12" ht="130" customHeight="1" spans="1:9">
      <c r="A12" s="26">
        <v>2</v>
      </c>
      <c r="B12" s="32" t="s">
        <v>20</v>
      </c>
      <c r="C12" s="33" t="s">
        <v>21</v>
      </c>
      <c r="D12" s="34">
        <f>15*3</f>
        <v>45</v>
      </c>
      <c r="E12" s="30"/>
      <c r="F12" s="30"/>
      <c r="G12" s="35" t="s">
        <v>22</v>
      </c>
      <c r="H12" s="11"/>
      <c r="I12" s="11"/>
    </row>
    <row r="13" ht="14.25" spans="1:9">
      <c r="A13" s="36">
        <v>3</v>
      </c>
      <c r="B13" s="37" t="s">
        <v>23</v>
      </c>
      <c r="C13" s="33" t="s">
        <v>21</v>
      </c>
      <c r="D13" s="38">
        <f>40*3.5</f>
        <v>140</v>
      </c>
      <c r="E13" s="30"/>
      <c r="F13" s="30"/>
      <c r="G13" s="39" t="s">
        <v>24</v>
      </c>
      <c r="H13" s="11"/>
      <c r="I13" s="11"/>
    </row>
    <row r="14" ht="63" customHeight="1" spans="1:9">
      <c r="A14" s="36">
        <v>4</v>
      </c>
      <c r="B14" s="40" t="s">
        <v>25</v>
      </c>
      <c r="C14" s="33" t="s">
        <v>21</v>
      </c>
      <c r="D14" s="34">
        <f>40*1</f>
        <v>40</v>
      </c>
      <c r="E14" s="30"/>
      <c r="F14" s="30"/>
      <c r="G14" s="41" t="s">
        <v>26</v>
      </c>
      <c r="H14" s="11"/>
      <c r="I14" s="11"/>
    </row>
    <row r="15" ht="70" customHeight="1" spans="1:9">
      <c r="A15" s="42">
        <v>5</v>
      </c>
      <c r="B15" s="43" t="s">
        <v>27</v>
      </c>
      <c r="C15" s="44" t="str">
        <f>C13</f>
        <v>㎡</v>
      </c>
      <c r="D15" s="45">
        <v>140</v>
      </c>
      <c r="E15" s="30"/>
      <c r="F15" s="30"/>
      <c r="G15" s="46" t="s">
        <v>28</v>
      </c>
      <c r="H15" s="11"/>
      <c r="I15" s="11"/>
    </row>
    <row r="16" ht="31" customHeight="1" spans="1:9">
      <c r="A16" s="47"/>
      <c r="B16" s="43" t="s">
        <v>29</v>
      </c>
      <c r="C16" s="44" t="str">
        <f>C15</f>
        <v>㎡</v>
      </c>
      <c r="D16" s="45">
        <v>140</v>
      </c>
      <c r="E16" s="30"/>
      <c r="F16" s="30"/>
      <c r="G16" s="46" t="s">
        <v>30</v>
      </c>
      <c r="H16" s="11"/>
      <c r="I16" s="11"/>
    </row>
    <row r="17" ht="40.5" spans="1:9">
      <c r="A17" s="48"/>
      <c r="B17" s="43" t="s">
        <v>31</v>
      </c>
      <c r="C17" s="44" t="str">
        <f>C16</f>
        <v>㎡</v>
      </c>
      <c r="D17" s="45">
        <v>140</v>
      </c>
      <c r="E17" s="30"/>
      <c r="F17" s="30"/>
      <c r="G17" s="46" t="s">
        <v>32</v>
      </c>
      <c r="H17" s="11"/>
      <c r="I17" s="11"/>
    </row>
    <row r="18" ht="29" customHeight="1" spans="1:9">
      <c r="A18" s="26">
        <v>3</v>
      </c>
      <c r="B18" s="32" t="s">
        <v>33</v>
      </c>
      <c r="C18" s="33" t="str">
        <f>C12</f>
        <v>㎡</v>
      </c>
      <c r="D18" s="34">
        <f>(5.96+5.35)*2.4+6.7</f>
        <v>33.844</v>
      </c>
      <c r="E18" s="30"/>
      <c r="F18" s="30"/>
      <c r="G18" s="35" t="s">
        <v>34</v>
      </c>
      <c r="H18" s="11"/>
      <c r="I18" s="11"/>
    </row>
    <row r="19" ht="40.5" spans="1:9">
      <c r="A19" s="26">
        <v>4</v>
      </c>
      <c r="B19" s="32" t="s">
        <v>35</v>
      </c>
      <c r="C19" s="49" t="s">
        <v>36</v>
      </c>
      <c r="D19" s="34">
        <f>5.3+6</f>
        <v>11.3</v>
      </c>
      <c r="E19" s="30"/>
      <c r="F19" s="30"/>
      <c r="G19" s="35" t="s">
        <v>37</v>
      </c>
      <c r="H19" s="11"/>
      <c r="I19" s="11"/>
    </row>
    <row r="20" ht="59" customHeight="1" spans="1:9">
      <c r="A20" s="26">
        <v>5</v>
      </c>
      <c r="B20" s="32" t="s">
        <v>38</v>
      </c>
      <c r="C20" s="49" t="s">
        <v>36</v>
      </c>
      <c r="D20" s="34">
        <f>5.3+6-2.4</f>
        <v>8.9</v>
      </c>
      <c r="E20" s="30"/>
      <c r="F20" s="30"/>
      <c r="G20" s="35" t="s">
        <v>39</v>
      </c>
      <c r="H20" s="11"/>
      <c r="I20" s="11"/>
    </row>
    <row r="21" ht="23" customHeight="1" spans="1:9">
      <c r="A21" s="26">
        <v>6</v>
      </c>
      <c r="B21" s="32" t="s">
        <v>40</v>
      </c>
      <c r="C21" s="50" t="str">
        <f>C23</f>
        <v>㎡</v>
      </c>
      <c r="D21" s="34">
        <f>1.49*2.1</f>
        <v>3.129</v>
      </c>
      <c r="E21" s="30"/>
      <c r="F21" s="30"/>
      <c r="G21" s="35" t="s">
        <v>41</v>
      </c>
      <c r="H21" s="11"/>
      <c r="I21" s="11"/>
    </row>
    <row r="22" ht="22" customHeight="1" spans="1:9">
      <c r="A22" s="26">
        <v>7</v>
      </c>
      <c r="B22" s="32" t="s">
        <v>42</v>
      </c>
      <c r="C22" s="50" t="str">
        <f>C12</f>
        <v>㎡</v>
      </c>
      <c r="D22" s="34">
        <f>1.5*2.1</f>
        <v>3.15</v>
      </c>
      <c r="E22" s="30"/>
      <c r="F22" s="30"/>
      <c r="G22" s="35" t="s">
        <v>41</v>
      </c>
      <c r="H22" s="11"/>
      <c r="I22" s="11"/>
    </row>
    <row r="23" ht="21" customHeight="1" spans="1:9">
      <c r="A23" s="26">
        <v>8</v>
      </c>
      <c r="B23" s="32" t="s">
        <v>43</v>
      </c>
      <c r="C23" s="50" t="str">
        <f>C18</f>
        <v>㎡</v>
      </c>
      <c r="D23" s="34">
        <f>1.2*2.1</f>
        <v>2.52</v>
      </c>
      <c r="E23" s="30"/>
      <c r="F23" s="30"/>
      <c r="G23" s="35" t="s">
        <v>41</v>
      </c>
      <c r="H23" s="11"/>
      <c r="I23" s="11"/>
    </row>
    <row r="24" ht="24" customHeight="1" spans="1:9">
      <c r="A24" s="26">
        <v>9</v>
      </c>
      <c r="B24" s="32" t="s">
        <v>44</v>
      </c>
      <c r="C24" s="50" t="str">
        <f>C21</f>
        <v>㎡</v>
      </c>
      <c r="D24" s="34">
        <f>1.2*2.1</f>
        <v>2.52</v>
      </c>
      <c r="E24" s="30"/>
      <c r="F24" s="30"/>
      <c r="G24" s="35" t="s">
        <v>41</v>
      </c>
      <c r="H24" s="11"/>
      <c r="I24" s="11"/>
    </row>
    <row r="25" ht="22" customHeight="1" spans="1:9">
      <c r="A25" s="51">
        <v>10</v>
      </c>
      <c r="B25" s="52" t="s">
        <v>45</v>
      </c>
      <c r="C25" s="53" t="s">
        <v>46</v>
      </c>
      <c r="D25" s="54">
        <v>7</v>
      </c>
      <c r="E25" s="30"/>
      <c r="F25" s="55"/>
      <c r="G25" s="56" t="s">
        <v>47</v>
      </c>
      <c r="H25" s="11"/>
      <c r="I25" s="11"/>
    </row>
    <row r="26" s="1" customFormat="1" ht="21" customHeight="1" spans="1:9">
      <c r="A26" s="20" t="s">
        <v>48</v>
      </c>
      <c r="B26" s="21" t="s">
        <v>49</v>
      </c>
      <c r="C26" s="22" t="s">
        <v>16</v>
      </c>
      <c r="D26" s="23"/>
      <c r="E26" s="24" t="s">
        <v>17</v>
      </c>
      <c r="F26" s="24"/>
      <c r="G26" s="22"/>
      <c r="H26" s="25"/>
      <c r="I26" s="25"/>
    </row>
    <row r="27" ht="57" customHeight="1" spans="1:9">
      <c r="A27" s="12">
        <v>1</v>
      </c>
      <c r="B27" s="57" t="s">
        <v>50</v>
      </c>
      <c r="C27" s="58" t="s">
        <v>36</v>
      </c>
      <c r="D27" s="59">
        <v>37.4</v>
      </c>
      <c r="E27" s="30"/>
      <c r="F27" s="30"/>
      <c r="G27" s="57" t="s">
        <v>51</v>
      </c>
      <c r="H27" s="11"/>
      <c r="I27" s="11"/>
    </row>
    <row r="28" ht="63" customHeight="1" spans="1:9">
      <c r="A28" s="60"/>
      <c r="B28" s="57" t="s">
        <v>52</v>
      </c>
      <c r="C28" s="61"/>
      <c r="D28" s="59">
        <v>30</v>
      </c>
      <c r="E28" s="30"/>
      <c r="F28" s="30"/>
      <c r="G28" s="57" t="s">
        <v>53</v>
      </c>
      <c r="H28" s="11"/>
      <c r="I28" s="11"/>
    </row>
    <row r="29" ht="78" customHeight="1" spans="1:9">
      <c r="A29" s="62">
        <v>2</v>
      </c>
      <c r="B29" s="63" t="s">
        <v>54</v>
      </c>
      <c r="C29" s="33" t="s">
        <v>36</v>
      </c>
      <c r="D29" s="64">
        <f>19+18.4</f>
        <v>37.4</v>
      </c>
      <c r="E29" s="30"/>
      <c r="F29" s="30"/>
      <c r="G29" s="65" t="s">
        <v>55</v>
      </c>
      <c r="H29" s="11"/>
      <c r="I29" s="11"/>
    </row>
    <row r="30" ht="54" spans="1:9">
      <c r="A30" s="62">
        <v>3</v>
      </c>
      <c r="B30" s="63" t="s">
        <v>56</v>
      </c>
      <c r="C30" s="33" t="s">
        <v>21</v>
      </c>
      <c r="D30" s="66">
        <v>62</v>
      </c>
      <c r="E30" s="30"/>
      <c r="F30" s="30"/>
      <c r="G30" s="65" t="s">
        <v>57</v>
      </c>
      <c r="H30" s="11"/>
      <c r="I30" s="11"/>
    </row>
    <row r="31" ht="66" customHeight="1" spans="1:9">
      <c r="A31" s="67">
        <v>4</v>
      </c>
      <c r="B31" s="43" t="s">
        <v>58</v>
      </c>
      <c r="C31" s="44" t="s">
        <v>36</v>
      </c>
      <c r="D31" s="54">
        <v>5.4</v>
      </c>
      <c r="E31" s="30"/>
      <c r="F31" s="30"/>
      <c r="G31" s="46" t="s">
        <v>59</v>
      </c>
      <c r="H31" s="11"/>
      <c r="I31" s="11"/>
    </row>
    <row r="32" ht="40.5" spans="1:9">
      <c r="A32" s="42">
        <v>5</v>
      </c>
      <c r="B32" s="43" t="s">
        <v>60</v>
      </c>
      <c r="C32" s="44" t="str">
        <f>C30</f>
        <v>㎡</v>
      </c>
      <c r="D32" s="54">
        <f>D30*1.3</f>
        <v>80.6</v>
      </c>
      <c r="E32" s="30"/>
      <c r="F32" s="30"/>
      <c r="G32" s="46" t="s">
        <v>28</v>
      </c>
      <c r="H32" s="11"/>
      <c r="I32" s="11"/>
    </row>
    <row r="33" ht="27" customHeight="1" spans="1:9">
      <c r="A33" s="47"/>
      <c r="B33" s="43" t="s">
        <v>61</v>
      </c>
      <c r="C33" s="44" t="str">
        <f>C32</f>
        <v>㎡</v>
      </c>
      <c r="D33" s="54">
        <f>D32</f>
        <v>80.6</v>
      </c>
      <c r="E33" s="30"/>
      <c r="F33" s="30"/>
      <c r="G33" s="46" t="s">
        <v>30</v>
      </c>
      <c r="H33" s="11"/>
      <c r="I33" s="11"/>
    </row>
    <row r="34" ht="102" customHeight="1" spans="1:9">
      <c r="A34" s="48"/>
      <c r="B34" s="43" t="s">
        <v>62</v>
      </c>
      <c r="C34" s="44" t="str">
        <f>C33</f>
        <v>㎡</v>
      </c>
      <c r="D34" s="54">
        <f>D33</f>
        <v>80.6</v>
      </c>
      <c r="E34" s="68"/>
      <c r="F34" s="68"/>
      <c r="G34" s="46" t="s">
        <v>32</v>
      </c>
      <c r="H34" s="11"/>
      <c r="I34" s="11"/>
    </row>
    <row r="35" s="1" customFormat="1" ht="22" customHeight="1" spans="1:9">
      <c r="A35" s="20" t="s">
        <v>63</v>
      </c>
      <c r="B35" s="21" t="s">
        <v>64</v>
      </c>
      <c r="C35" s="22" t="s">
        <v>16</v>
      </c>
      <c r="D35" s="23"/>
      <c r="E35" s="24" t="s">
        <v>17</v>
      </c>
      <c r="F35" s="24"/>
      <c r="G35" s="22"/>
      <c r="H35" s="25"/>
      <c r="I35" s="25"/>
    </row>
    <row r="36" ht="51" customHeight="1" spans="1:9">
      <c r="A36" s="12">
        <v>1</v>
      </c>
      <c r="B36" s="57" t="s">
        <v>50</v>
      </c>
      <c r="C36" s="58" t="s">
        <v>36</v>
      </c>
      <c r="D36" s="59">
        <v>37.4</v>
      </c>
      <c r="E36" s="68"/>
      <c r="F36" s="68"/>
      <c r="G36" s="57" t="s">
        <v>65</v>
      </c>
      <c r="H36" s="11"/>
      <c r="I36" s="11"/>
    </row>
    <row r="37" ht="63" customHeight="1" spans="1:9">
      <c r="A37" s="60"/>
      <c r="B37" s="57" t="s">
        <v>52</v>
      </c>
      <c r="C37" s="61"/>
      <c r="D37" s="59">
        <v>30</v>
      </c>
      <c r="E37" s="68"/>
      <c r="F37" s="68"/>
      <c r="G37" s="57" t="s">
        <v>66</v>
      </c>
      <c r="H37" s="11"/>
      <c r="I37" s="11"/>
    </row>
    <row r="38" ht="68" customHeight="1" spans="1:9">
      <c r="A38" s="62">
        <v>2</v>
      </c>
      <c r="B38" s="63" t="s">
        <v>54</v>
      </c>
      <c r="C38" s="33" t="s">
        <v>36</v>
      </c>
      <c r="D38" s="64">
        <f>19+18.4</f>
        <v>37.4</v>
      </c>
      <c r="E38" s="68"/>
      <c r="F38" s="68"/>
      <c r="G38" s="65" t="s">
        <v>55</v>
      </c>
      <c r="H38" s="11"/>
      <c r="I38" s="11"/>
    </row>
    <row r="39" ht="40.5" spans="1:9">
      <c r="A39" s="62">
        <v>3</v>
      </c>
      <c r="B39" s="63" t="s">
        <v>56</v>
      </c>
      <c r="C39" s="33" t="s">
        <v>21</v>
      </c>
      <c r="D39" s="66">
        <v>30</v>
      </c>
      <c r="E39" s="68"/>
      <c r="F39" s="68"/>
      <c r="G39" s="65" t="s">
        <v>67</v>
      </c>
      <c r="H39" s="11"/>
      <c r="I39" s="11"/>
    </row>
    <row r="40" ht="77" customHeight="1" spans="1:9">
      <c r="A40" s="67">
        <v>4</v>
      </c>
      <c r="B40" s="43" t="s">
        <v>58</v>
      </c>
      <c r="C40" s="44" t="s">
        <v>36</v>
      </c>
      <c r="D40" s="54">
        <v>5.4</v>
      </c>
      <c r="E40" s="68"/>
      <c r="F40" s="68"/>
      <c r="G40" s="46" t="s">
        <v>68</v>
      </c>
      <c r="H40" s="11"/>
      <c r="I40" s="11"/>
    </row>
    <row r="41" ht="40.5" spans="1:9">
      <c r="A41" s="42">
        <v>5</v>
      </c>
      <c r="B41" s="43" t="s">
        <v>60</v>
      </c>
      <c r="C41" s="44" t="str">
        <f>C39</f>
        <v>㎡</v>
      </c>
      <c r="D41" s="54">
        <f>D39*1.3</f>
        <v>39</v>
      </c>
      <c r="E41" s="68"/>
      <c r="F41" s="68"/>
      <c r="G41" s="46" t="s">
        <v>28</v>
      </c>
      <c r="H41" s="11"/>
      <c r="I41" s="11"/>
    </row>
    <row r="42" ht="24" customHeight="1" spans="1:9">
      <c r="A42" s="47"/>
      <c r="B42" s="43" t="s">
        <v>61</v>
      </c>
      <c r="C42" s="44" t="str">
        <f>C41</f>
        <v>㎡</v>
      </c>
      <c r="D42" s="54">
        <f>D41</f>
        <v>39</v>
      </c>
      <c r="E42" s="68"/>
      <c r="F42" s="68"/>
      <c r="G42" s="46" t="s">
        <v>30</v>
      </c>
      <c r="H42" s="11"/>
      <c r="I42" s="11"/>
    </row>
    <row r="43" ht="116" customHeight="1" spans="1:9">
      <c r="A43" s="48"/>
      <c r="B43" s="43" t="s">
        <v>62</v>
      </c>
      <c r="C43" s="44" t="str">
        <f>C42</f>
        <v>㎡</v>
      </c>
      <c r="D43" s="54">
        <f>D42</f>
        <v>39</v>
      </c>
      <c r="E43" s="68"/>
      <c r="F43" s="68"/>
      <c r="G43" s="46" t="s">
        <v>32</v>
      </c>
      <c r="H43" s="11"/>
      <c r="I43" s="11"/>
    </row>
    <row r="44" s="1" customFormat="1" ht="21" customHeight="1" spans="1:9">
      <c r="A44" s="20" t="s">
        <v>69</v>
      </c>
      <c r="B44" s="21" t="s">
        <v>70</v>
      </c>
      <c r="C44" s="22" t="s">
        <v>16</v>
      </c>
      <c r="D44" s="23"/>
      <c r="E44" s="24" t="s">
        <v>17</v>
      </c>
      <c r="F44" s="24"/>
      <c r="G44" s="22"/>
      <c r="H44" s="25"/>
      <c r="I44" s="25"/>
    </row>
    <row r="45" ht="27" spans="1:9">
      <c r="A45" s="12">
        <v>1</v>
      </c>
      <c r="B45" s="57" t="s">
        <v>50</v>
      </c>
      <c r="C45" s="58" t="s">
        <v>36</v>
      </c>
      <c r="D45" s="59">
        <v>37.4</v>
      </c>
      <c r="E45" s="68"/>
      <c r="F45" s="68"/>
      <c r="G45" s="57" t="s">
        <v>65</v>
      </c>
      <c r="H45" s="11"/>
      <c r="I45" s="11"/>
    </row>
    <row r="46" ht="47" customHeight="1" spans="1:9">
      <c r="A46" s="60"/>
      <c r="B46" s="57" t="s">
        <v>52</v>
      </c>
      <c r="C46" s="61"/>
      <c r="D46" s="59">
        <v>30</v>
      </c>
      <c r="E46" s="68"/>
      <c r="F46" s="68"/>
      <c r="G46" s="57" t="s">
        <v>66</v>
      </c>
      <c r="H46" s="11"/>
      <c r="I46" s="11"/>
    </row>
    <row r="47" ht="68" customHeight="1" spans="1:9">
      <c r="A47" s="62">
        <v>2</v>
      </c>
      <c r="B47" s="63" t="s">
        <v>54</v>
      </c>
      <c r="C47" s="33" t="s">
        <v>36</v>
      </c>
      <c r="D47" s="64">
        <v>26</v>
      </c>
      <c r="E47" s="68"/>
      <c r="F47" s="68"/>
      <c r="G47" s="65" t="s">
        <v>55</v>
      </c>
      <c r="H47" s="11"/>
      <c r="I47" s="11"/>
    </row>
    <row r="48" ht="40.5" spans="1:9">
      <c r="A48" s="62">
        <v>3</v>
      </c>
      <c r="B48" s="63" t="s">
        <v>56</v>
      </c>
      <c r="C48" s="33" t="s">
        <v>21</v>
      </c>
      <c r="D48" s="66">
        <v>26</v>
      </c>
      <c r="E48" s="68"/>
      <c r="F48" s="68"/>
      <c r="G48" s="65" t="s">
        <v>67</v>
      </c>
      <c r="H48" s="11"/>
      <c r="I48" s="11"/>
    </row>
    <row r="49" ht="59" customHeight="1" spans="1:9">
      <c r="A49" s="67">
        <v>4</v>
      </c>
      <c r="B49" s="43" t="s">
        <v>58</v>
      </c>
      <c r="C49" s="44" t="s">
        <v>36</v>
      </c>
      <c r="D49" s="54">
        <v>5.4</v>
      </c>
      <c r="E49" s="68"/>
      <c r="F49" s="68"/>
      <c r="G49" s="46" t="s">
        <v>68</v>
      </c>
      <c r="H49" s="11"/>
      <c r="I49" s="11"/>
    </row>
    <row r="50" ht="72" customHeight="1" spans="1:9">
      <c r="A50" s="42">
        <v>5</v>
      </c>
      <c r="B50" s="43" t="s">
        <v>60</v>
      </c>
      <c r="C50" s="44" t="str">
        <f>C48</f>
        <v>㎡</v>
      </c>
      <c r="D50" s="54">
        <f>D48*1.3</f>
        <v>33.8</v>
      </c>
      <c r="E50" s="68"/>
      <c r="F50" s="68"/>
      <c r="G50" s="46" t="s">
        <v>28</v>
      </c>
      <c r="H50" s="11"/>
      <c r="I50" s="11"/>
    </row>
    <row r="51" ht="22" customHeight="1" spans="1:9">
      <c r="A51" s="47"/>
      <c r="B51" s="43" t="s">
        <v>61</v>
      </c>
      <c r="C51" s="44" t="str">
        <f>C50</f>
        <v>㎡</v>
      </c>
      <c r="D51" s="54">
        <f>D50</f>
        <v>33.8</v>
      </c>
      <c r="E51" s="68"/>
      <c r="F51" s="68"/>
      <c r="G51" s="46" t="s">
        <v>30</v>
      </c>
      <c r="H51" s="11"/>
      <c r="I51" s="11"/>
    </row>
    <row r="52" ht="111" customHeight="1" spans="1:9">
      <c r="A52" s="48"/>
      <c r="B52" s="43" t="s">
        <v>62</v>
      </c>
      <c r="C52" s="44" t="str">
        <f>C51</f>
        <v>㎡</v>
      </c>
      <c r="D52" s="54">
        <f>D51</f>
        <v>33.8</v>
      </c>
      <c r="E52" s="68"/>
      <c r="F52" s="68"/>
      <c r="G52" s="46" t="s">
        <v>71</v>
      </c>
      <c r="H52" s="11"/>
      <c r="I52" s="11"/>
    </row>
    <row r="53" s="1" customFormat="1" ht="14.25" spans="1:9">
      <c r="A53" s="20" t="s">
        <v>72</v>
      </c>
      <c r="B53" s="69" t="s">
        <v>73</v>
      </c>
      <c r="C53" s="22" t="s">
        <v>16</v>
      </c>
      <c r="D53" s="23"/>
      <c r="E53" s="24" t="s">
        <v>17</v>
      </c>
      <c r="F53" s="24"/>
      <c r="G53" s="22"/>
      <c r="H53" s="25"/>
      <c r="I53" s="25"/>
    </row>
    <row r="54" ht="36" customHeight="1" spans="1:9">
      <c r="A54" s="67">
        <v>1</v>
      </c>
      <c r="B54" s="43" t="s">
        <v>74</v>
      </c>
      <c r="C54" s="44" t="s">
        <v>36</v>
      </c>
      <c r="D54" s="54">
        <v>54</v>
      </c>
      <c r="E54" s="70"/>
      <c r="F54" s="70"/>
      <c r="G54" s="46"/>
      <c r="H54" s="11"/>
      <c r="I54" s="11"/>
    </row>
    <row r="55" s="1" customFormat="1" ht="14.25" spans="1:9">
      <c r="A55" s="20" t="s">
        <v>75</v>
      </c>
      <c r="B55" s="21" t="s">
        <v>76</v>
      </c>
      <c r="C55" s="22" t="s">
        <v>16</v>
      </c>
      <c r="D55" s="23"/>
      <c r="E55" s="24" t="s">
        <v>17</v>
      </c>
      <c r="F55" s="24"/>
      <c r="G55" s="22"/>
      <c r="H55" s="25"/>
      <c r="I55" s="25"/>
    </row>
    <row r="56" spans="1:9">
      <c r="A56" s="12">
        <v>1</v>
      </c>
      <c r="B56" s="57" t="str">
        <f>B54</f>
        <v>集成吊顶（600*600）</v>
      </c>
      <c r="C56" s="58" t="s">
        <v>36</v>
      </c>
      <c r="D56" s="59">
        <v>33</v>
      </c>
      <c r="E56" s="71"/>
      <c r="F56" s="71"/>
      <c r="G56" s="57"/>
      <c r="H56" s="11"/>
      <c r="I56" s="11"/>
    </row>
    <row r="57" s="1" customFormat="1" ht="14.25" spans="1:9">
      <c r="A57" s="20" t="s">
        <v>77</v>
      </c>
      <c r="B57" s="21" t="s">
        <v>78</v>
      </c>
      <c r="C57" s="22" t="s">
        <v>16</v>
      </c>
      <c r="D57" s="23"/>
      <c r="E57" s="24" t="s">
        <v>17</v>
      </c>
      <c r="F57" s="24"/>
      <c r="G57" s="22"/>
      <c r="H57" s="25"/>
      <c r="I57" s="25"/>
    </row>
    <row r="58" spans="1:9">
      <c r="A58" s="12">
        <v>1</v>
      </c>
      <c r="B58" s="57" t="str">
        <f>B54</f>
        <v>集成吊顶（600*600）</v>
      </c>
      <c r="C58" s="58" t="s">
        <v>36</v>
      </c>
      <c r="D58" s="59">
        <v>36</v>
      </c>
      <c r="E58" s="71"/>
      <c r="F58" s="71"/>
      <c r="G58" s="57"/>
      <c r="H58" s="11"/>
      <c r="I58" s="11"/>
    </row>
    <row r="59" s="1" customFormat="1" spans="1:9">
      <c r="A59" s="72" t="s">
        <v>79</v>
      </c>
      <c r="B59" s="73" t="s">
        <v>80</v>
      </c>
      <c r="C59" s="73"/>
      <c r="D59" s="74"/>
      <c r="E59" s="75"/>
      <c r="F59" s="75"/>
      <c r="G59" s="76"/>
      <c r="H59" s="25"/>
      <c r="I59" s="25"/>
    </row>
    <row r="60" spans="1:9">
      <c r="A60" s="77">
        <v>1</v>
      </c>
      <c r="B60" s="78" t="s">
        <v>81</v>
      </c>
      <c r="C60" s="78" t="s">
        <v>21</v>
      </c>
      <c r="D60" s="79">
        <v>270</v>
      </c>
      <c r="E60" s="80"/>
      <c r="F60" s="80"/>
      <c r="G60" s="63"/>
      <c r="H60" s="11"/>
      <c r="I60" s="11"/>
    </row>
    <row r="61" spans="1:9">
      <c r="A61" s="77">
        <v>2</v>
      </c>
      <c r="B61" s="78" t="s">
        <v>82</v>
      </c>
      <c r="C61" s="78" t="s">
        <v>83</v>
      </c>
      <c r="D61" s="66">
        <v>1</v>
      </c>
      <c r="E61" s="80"/>
      <c r="F61" s="80"/>
      <c r="G61" s="63"/>
      <c r="H61" s="11"/>
      <c r="I61" s="11"/>
    </row>
    <row r="62" ht="25.5" spans="1:9">
      <c r="A62" s="9"/>
      <c r="B62" s="81" t="s">
        <v>84</v>
      </c>
      <c r="C62" s="10"/>
      <c r="D62" s="10"/>
      <c r="E62" s="10"/>
      <c r="F62" s="10"/>
      <c r="G62" s="10"/>
      <c r="H62" s="11"/>
      <c r="I62" s="11"/>
    </row>
    <row r="63" spans="1:9">
      <c r="A63" s="12" t="s">
        <v>7</v>
      </c>
      <c r="B63" s="13" t="s">
        <v>8</v>
      </c>
      <c r="C63" s="13" t="s">
        <v>9</v>
      </c>
      <c r="D63" s="12" t="s">
        <v>10</v>
      </c>
      <c r="E63" s="82" t="s">
        <v>11</v>
      </c>
      <c r="F63" s="83" t="s">
        <v>12</v>
      </c>
      <c r="G63" s="13" t="s">
        <v>13</v>
      </c>
      <c r="H63" s="11"/>
      <c r="I63" s="11"/>
    </row>
    <row r="64" spans="1:9">
      <c r="A64" s="16"/>
      <c r="B64" s="17"/>
      <c r="C64" s="17"/>
      <c r="D64" s="16"/>
      <c r="E64" s="84"/>
      <c r="F64" s="83"/>
      <c r="G64" s="17"/>
      <c r="H64" s="11"/>
      <c r="I64" s="11"/>
    </row>
    <row r="65" s="1" customFormat="1" ht="14.25" spans="1:9">
      <c r="A65" s="20" t="s">
        <v>14</v>
      </c>
      <c r="B65" s="21" t="s">
        <v>85</v>
      </c>
      <c r="C65" s="22" t="s">
        <v>16</v>
      </c>
      <c r="D65" s="20"/>
      <c r="E65" s="85" t="s">
        <v>17</v>
      </c>
      <c r="F65" s="85"/>
      <c r="G65" s="22"/>
      <c r="H65" s="25"/>
      <c r="I65" s="25"/>
    </row>
    <row r="66" spans="1:9">
      <c r="A66" s="51">
        <v>1</v>
      </c>
      <c r="B66" s="53" t="s">
        <v>86</v>
      </c>
      <c r="C66" s="53" t="s">
        <v>46</v>
      </c>
      <c r="D66" s="51">
        <v>2</v>
      </c>
      <c r="E66" s="86"/>
      <c r="F66" s="87"/>
      <c r="G66" s="43" t="s">
        <v>87</v>
      </c>
      <c r="H66" s="11"/>
      <c r="I66" s="11"/>
    </row>
    <row r="67" spans="1:9">
      <c r="A67" s="51">
        <v>2</v>
      </c>
      <c r="B67" s="53" t="s">
        <v>88</v>
      </c>
      <c r="C67" s="53" t="s">
        <v>46</v>
      </c>
      <c r="D67" s="51">
        <v>1</v>
      </c>
      <c r="E67" s="86"/>
      <c r="F67" s="87"/>
      <c r="G67" s="43" t="s">
        <v>89</v>
      </c>
      <c r="H67" s="11"/>
      <c r="I67" s="11"/>
    </row>
    <row r="68" spans="1:9">
      <c r="A68" s="51">
        <v>3</v>
      </c>
      <c r="B68" s="53" t="s">
        <v>88</v>
      </c>
      <c r="C68" s="53" t="s">
        <v>46</v>
      </c>
      <c r="D68" s="51">
        <v>1</v>
      </c>
      <c r="E68" s="86"/>
      <c r="F68" s="87"/>
      <c r="G68" s="43" t="s">
        <v>90</v>
      </c>
      <c r="H68" s="11"/>
      <c r="I68" s="11"/>
    </row>
    <row r="69" spans="1:9">
      <c r="A69" s="51">
        <v>4</v>
      </c>
      <c r="B69" s="53" t="s">
        <v>91</v>
      </c>
      <c r="C69" s="53" t="s">
        <v>46</v>
      </c>
      <c r="D69" s="51">
        <v>5</v>
      </c>
      <c r="E69" s="86"/>
      <c r="F69" s="87"/>
      <c r="G69" s="43" t="s">
        <v>92</v>
      </c>
      <c r="H69" s="11"/>
      <c r="I69" s="11"/>
    </row>
    <row r="70" spans="1:9">
      <c r="A70" s="51">
        <v>5</v>
      </c>
      <c r="B70" s="53" t="s">
        <v>93</v>
      </c>
      <c r="C70" s="53" t="s">
        <v>46</v>
      </c>
      <c r="D70" s="51">
        <v>9</v>
      </c>
      <c r="E70" s="86"/>
      <c r="F70" s="87"/>
      <c r="G70" s="43" t="s">
        <v>94</v>
      </c>
      <c r="H70" s="11"/>
      <c r="I70" s="11"/>
    </row>
    <row r="71" spans="1:9">
      <c r="A71" s="51">
        <v>6</v>
      </c>
      <c r="B71" s="53" t="s">
        <v>95</v>
      </c>
      <c r="C71" s="53" t="s">
        <v>46</v>
      </c>
      <c r="D71" s="51">
        <v>6</v>
      </c>
      <c r="E71" s="86"/>
      <c r="F71" s="87"/>
      <c r="G71" s="43" t="s">
        <v>96</v>
      </c>
      <c r="H71" s="11"/>
      <c r="I71" s="11"/>
    </row>
    <row r="72" spans="1:9">
      <c r="A72" s="51">
        <v>7</v>
      </c>
      <c r="B72" s="88" t="s">
        <v>97</v>
      </c>
      <c r="C72" s="53" t="s">
        <v>98</v>
      </c>
      <c r="D72" s="51">
        <v>55</v>
      </c>
      <c r="E72" s="86"/>
      <c r="F72" s="87"/>
      <c r="G72" s="43"/>
      <c r="H72" s="11"/>
      <c r="I72" s="11"/>
    </row>
    <row r="73" s="1" customFormat="1" ht="14.25" spans="1:9">
      <c r="A73" s="20" t="s">
        <v>48</v>
      </c>
      <c r="B73" s="21" t="s">
        <v>99</v>
      </c>
      <c r="C73" s="22" t="s">
        <v>16</v>
      </c>
      <c r="D73" s="20"/>
      <c r="E73" s="85" t="s">
        <v>17</v>
      </c>
      <c r="F73" s="85"/>
      <c r="G73" s="22"/>
      <c r="H73" s="25"/>
      <c r="I73" s="25"/>
    </row>
    <row r="74" spans="1:9">
      <c r="A74" s="51">
        <v>1</v>
      </c>
      <c r="B74" s="53" t="s">
        <v>100</v>
      </c>
      <c r="C74" s="53" t="s">
        <v>101</v>
      </c>
      <c r="D74" s="51">
        <v>2</v>
      </c>
      <c r="E74" s="86"/>
      <c r="F74" s="87"/>
      <c r="G74" s="43"/>
      <c r="H74" s="11"/>
      <c r="I74" s="11"/>
    </row>
    <row r="75" spans="1:9">
      <c r="A75" s="51">
        <v>2</v>
      </c>
      <c r="B75" s="53" t="s">
        <v>102</v>
      </c>
      <c r="C75" s="53" t="s">
        <v>101</v>
      </c>
      <c r="D75" s="51">
        <v>2</v>
      </c>
      <c r="E75" s="86"/>
      <c r="F75" s="87"/>
      <c r="G75" s="43"/>
      <c r="H75" s="11"/>
      <c r="I75" s="11"/>
    </row>
    <row r="76" spans="1:9">
      <c r="A76" s="51">
        <v>3</v>
      </c>
      <c r="B76" s="53" t="s">
        <v>103</v>
      </c>
      <c r="C76" s="53" t="s">
        <v>101</v>
      </c>
      <c r="D76" s="51">
        <v>5</v>
      </c>
      <c r="E76" s="86"/>
      <c r="F76" s="87"/>
      <c r="G76" s="43"/>
      <c r="H76" s="11"/>
      <c r="I76" s="11"/>
    </row>
    <row r="77" spans="1:9">
      <c r="A77" s="51">
        <v>4</v>
      </c>
      <c r="B77" s="53" t="s">
        <v>104</v>
      </c>
      <c r="C77" s="53" t="s">
        <v>101</v>
      </c>
      <c r="D77" s="51">
        <v>5</v>
      </c>
      <c r="E77" s="86"/>
      <c r="F77" s="87"/>
      <c r="G77" s="43"/>
      <c r="H77" s="11"/>
      <c r="I77" s="11"/>
    </row>
    <row r="78" spans="1:9">
      <c r="A78" s="51">
        <v>5</v>
      </c>
      <c r="B78" s="88" t="s">
        <v>105</v>
      </c>
      <c r="C78" s="53" t="s">
        <v>101</v>
      </c>
      <c r="D78" s="51">
        <v>5</v>
      </c>
      <c r="E78" s="86"/>
      <c r="F78" s="87"/>
      <c r="G78" s="43"/>
      <c r="H78" s="11"/>
      <c r="I78" s="11"/>
    </row>
    <row r="79" spans="1:9">
      <c r="A79" s="51">
        <v>6</v>
      </c>
      <c r="B79" s="88" t="s">
        <v>106</v>
      </c>
      <c r="C79" s="53" t="s">
        <v>101</v>
      </c>
      <c r="D79" s="51">
        <v>2</v>
      </c>
      <c r="E79" s="86"/>
      <c r="F79" s="87"/>
      <c r="G79" s="43"/>
      <c r="H79" s="11"/>
      <c r="I79" s="11"/>
    </row>
    <row r="80" spans="1:9">
      <c r="A80" s="51">
        <v>6</v>
      </c>
      <c r="B80" s="88" t="s">
        <v>107</v>
      </c>
      <c r="C80" s="53" t="s">
        <v>98</v>
      </c>
      <c r="D80" s="51">
        <f>(4.7+2.8+2.6+2.6+2.8)*6</f>
        <v>93</v>
      </c>
      <c r="E80" s="86"/>
      <c r="F80" s="87"/>
      <c r="G80" s="43"/>
      <c r="H80" s="11"/>
      <c r="I80" s="11"/>
    </row>
    <row r="81" spans="1:9">
      <c r="A81" s="51">
        <v>7</v>
      </c>
      <c r="B81" s="88" t="s">
        <v>108</v>
      </c>
      <c r="C81" s="53" t="s">
        <v>109</v>
      </c>
      <c r="D81" s="51">
        <v>23</v>
      </c>
      <c r="E81" s="86"/>
      <c r="F81" s="87"/>
      <c r="G81" s="43" t="s">
        <v>110</v>
      </c>
      <c r="H81" s="11"/>
      <c r="I81" s="11"/>
    </row>
    <row r="82" ht="25.5" spans="1:9">
      <c r="A82" s="89" t="s">
        <v>111</v>
      </c>
      <c r="B82" s="89"/>
      <c r="C82" s="89"/>
      <c r="D82" s="89"/>
      <c r="E82" s="89"/>
      <c r="F82" s="89"/>
      <c r="G82" s="90"/>
      <c r="H82" s="11"/>
      <c r="I82" s="11"/>
    </row>
    <row r="83" spans="1:9">
      <c r="A83" s="36" t="s">
        <v>7</v>
      </c>
      <c r="B83" s="91" t="s">
        <v>112</v>
      </c>
      <c r="C83" s="92" t="s">
        <v>9</v>
      </c>
      <c r="D83" s="93" t="s">
        <v>10</v>
      </c>
      <c r="E83" s="94" t="s">
        <v>113</v>
      </c>
      <c r="F83" s="95" t="s">
        <v>114</v>
      </c>
      <c r="G83" s="91" t="s">
        <v>115</v>
      </c>
      <c r="H83" s="11"/>
      <c r="I83" s="11"/>
    </row>
    <row r="84" s="1" customFormat="1" ht="17" customHeight="1" spans="1:9">
      <c r="A84" s="96" t="s">
        <v>14</v>
      </c>
      <c r="B84" s="97" t="s">
        <v>116</v>
      </c>
      <c r="C84" s="98"/>
      <c r="D84" s="98"/>
      <c r="E84" s="98"/>
      <c r="F84" s="98"/>
      <c r="G84" s="99"/>
      <c r="H84" s="25"/>
      <c r="I84" s="25"/>
    </row>
    <row r="85" ht="40.5" spans="1:9">
      <c r="A85" s="36">
        <v>1</v>
      </c>
      <c r="B85" s="39" t="s">
        <v>117</v>
      </c>
      <c r="C85" s="33" t="s">
        <v>21</v>
      </c>
      <c r="D85" s="93">
        <f>3.87*2.8</f>
        <v>10.836</v>
      </c>
      <c r="E85" s="94"/>
      <c r="F85" s="95"/>
      <c r="G85" s="39" t="s">
        <v>118</v>
      </c>
      <c r="H85" s="11"/>
      <c r="I85" s="11"/>
    </row>
    <row r="86" ht="40.5" spans="1:9">
      <c r="A86" s="36"/>
      <c r="B86" s="39" t="s">
        <v>119</v>
      </c>
      <c r="C86" s="33" t="s">
        <v>21</v>
      </c>
      <c r="D86" s="93">
        <f>3.87*1</f>
        <v>3.87</v>
      </c>
      <c r="E86" s="94"/>
      <c r="F86" s="95"/>
      <c r="G86" s="39" t="s">
        <v>120</v>
      </c>
      <c r="H86" s="11"/>
      <c r="I86" s="11"/>
    </row>
    <row r="87" s="1" customFormat="1" ht="17" customHeight="1" spans="1:9">
      <c r="A87" s="96" t="s">
        <v>48</v>
      </c>
      <c r="B87" s="100" t="s">
        <v>121</v>
      </c>
      <c r="C87" s="98"/>
      <c r="D87" s="98"/>
      <c r="E87" s="98"/>
      <c r="F87" s="98"/>
      <c r="G87" s="99"/>
      <c r="H87" s="25"/>
      <c r="I87" s="25"/>
    </row>
    <row r="88" ht="40.5" spans="1:9">
      <c r="A88" s="36">
        <v>1</v>
      </c>
      <c r="B88" s="39" t="s">
        <v>122</v>
      </c>
      <c r="C88" s="33" t="s">
        <v>21</v>
      </c>
      <c r="D88" s="93">
        <f>2.8*2.8</f>
        <v>7.84</v>
      </c>
      <c r="E88" s="94"/>
      <c r="F88" s="95"/>
      <c r="G88" s="39" t="s">
        <v>123</v>
      </c>
      <c r="H88" s="11"/>
      <c r="I88" s="11"/>
    </row>
    <row r="89" ht="40.5" spans="1:9">
      <c r="A89" s="36">
        <v>2</v>
      </c>
      <c r="B89" s="39" t="s">
        <v>124</v>
      </c>
      <c r="C89" s="33" t="s">
        <v>21</v>
      </c>
      <c r="D89" s="93">
        <f>2.6*2.8*2</f>
        <v>14.56</v>
      </c>
      <c r="E89" s="94"/>
      <c r="F89" s="95"/>
      <c r="G89" s="39" t="s">
        <v>123</v>
      </c>
      <c r="H89" s="11"/>
      <c r="I89" s="11"/>
    </row>
    <row r="90" ht="40.5" spans="1:9">
      <c r="A90" s="36">
        <v>3</v>
      </c>
      <c r="B90" s="39" t="s">
        <v>125</v>
      </c>
      <c r="C90" s="33" t="s">
        <v>21</v>
      </c>
      <c r="D90" s="93">
        <f>2.8*2.8</f>
        <v>7.84</v>
      </c>
      <c r="E90" s="94"/>
      <c r="F90" s="95"/>
      <c r="G90" s="39" t="s">
        <v>118</v>
      </c>
      <c r="H90" s="11"/>
      <c r="I90" s="11"/>
    </row>
    <row r="91" ht="40.5" spans="1:9">
      <c r="A91" s="36">
        <v>4</v>
      </c>
      <c r="B91" s="39" t="s">
        <v>126</v>
      </c>
      <c r="C91" s="33" t="s">
        <v>21</v>
      </c>
      <c r="D91" s="93">
        <f>4.76*2.8</f>
        <v>13.328</v>
      </c>
      <c r="E91" s="94"/>
      <c r="F91" s="95"/>
      <c r="G91" s="39" t="s">
        <v>123</v>
      </c>
      <c r="H91" s="11"/>
      <c r="I91" s="11"/>
    </row>
    <row r="92" ht="40.5" spans="1:9">
      <c r="A92" s="36">
        <v>5</v>
      </c>
      <c r="B92" s="39" t="s">
        <v>127</v>
      </c>
      <c r="C92" s="33" t="s">
        <v>21</v>
      </c>
      <c r="D92" s="93">
        <f>1.6*1*2</f>
        <v>3.2</v>
      </c>
      <c r="E92" s="94"/>
      <c r="F92" s="95"/>
      <c r="G92" s="39" t="s">
        <v>123</v>
      </c>
      <c r="H92" s="11"/>
      <c r="I92" s="11"/>
    </row>
    <row r="93" s="1" customFormat="1" ht="18" customHeight="1" spans="1:9">
      <c r="A93" s="96" t="s">
        <v>63</v>
      </c>
      <c r="B93" s="100" t="s">
        <v>128</v>
      </c>
      <c r="C93" s="98"/>
      <c r="D93" s="98"/>
      <c r="E93" s="98"/>
      <c r="F93" s="98"/>
      <c r="G93" s="99"/>
      <c r="H93" s="25"/>
      <c r="I93" s="25"/>
    </row>
    <row r="94" ht="40.5" spans="1:9">
      <c r="A94" s="36">
        <v>1</v>
      </c>
      <c r="B94" s="39" t="s">
        <v>129</v>
      </c>
      <c r="C94" s="33" t="s">
        <v>21</v>
      </c>
      <c r="D94" s="93">
        <f>2.8*2.8</f>
        <v>7.84</v>
      </c>
      <c r="E94" s="94"/>
      <c r="F94" s="95"/>
      <c r="G94" s="39" t="s">
        <v>130</v>
      </c>
      <c r="H94" s="11"/>
      <c r="I94" s="11"/>
    </row>
    <row r="95" ht="40.5" spans="1:9">
      <c r="A95" s="36"/>
      <c r="B95" s="39" t="s">
        <v>131</v>
      </c>
      <c r="C95" s="33" t="s">
        <v>21</v>
      </c>
      <c r="D95" s="93">
        <f>2.8*1</f>
        <v>2.8</v>
      </c>
      <c r="E95" s="94"/>
      <c r="F95" s="95"/>
      <c r="G95" s="39" t="s">
        <v>120</v>
      </c>
      <c r="H95" s="11"/>
      <c r="I95" s="11"/>
    </row>
    <row r="96" s="1" customFormat="1" ht="18" customHeight="1" spans="1:9">
      <c r="A96" s="96" t="s">
        <v>69</v>
      </c>
      <c r="B96" s="100" t="s">
        <v>132</v>
      </c>
      <c r="C96" s="98"/>
      <c r="D96" s="98"/>
      <c r="E96" s="98"/>
      <c r="F96" s="98"/>
      <c r="G96" s="99"/>
      <c r="H96" s="25"/>
      <c r="I96" s="25"/>
    </row>
    <row r="97" ht="40.5" spans="1:9">
      <c r="A97" s="36">
        <v>1</v>
      </c>
      <c r="B97" s="91" t="s">
        <v>133</v>
      </c>
      <c r="C97" s="33" t="s">
        <v>21</v>
      </c>
      <c r="D97" s="93">
        <v>17</v>
      </c>
      <c r="E97" s="94"/>
      <c r="F97" s="95"/>
      <c r="G97" s="39" t="s">
        <v>130</v>
      </c>
      <c r="H97" s="11"/>
      <c r="I97" s="11"/>
    </row>
    <row r="98" ht="40.5" spans="1:9">
      <c r="A98" s="36"/>
      <c r="B98" s="91" t="s">
        <v>134</v>
      </c>
      <c r="C98" s="33" t="s">
        <v>21</v>
      </c>
      <c r="D98" s="93">
        <f>D97</f>
        <v>17</v>
      </c>
      <c r="E98" s="94"/>
      <c r="F98" s="95"/>
      <c r="G98" s="39" t="s">
        <v>120</v>
      </c>
      <c r="H98" s="11"/>
      <c r="I98" s="11"/>
    </row>
    <row r="99" ht="40.5" spans="1:9">
      <c r="A99" s="36">
        <v>2</v>
      </c>
      <c r="B99" s="39" t="s">
        <v>135</v>
      </c>
      <c r="C99" s="33" t="s">
        <v>21</v>
      </c>
      <c r="D99" s="93">
        <f>(1.1+1.4)*1</f>
        <v>2.5</v>
      </c>
      <c r="E99" s="94"/>
      <c r="F99" s="95"/>
      <c r="G99" s="39" t="s">
        <v>130</v>
      </c>
      <c r="H99" s="11"/>
      <c r="I99" s="11"/>
    </row>
    <row r="100" ht="25.5" spans="1:9">
      <c r="A100" s="101" t="s">
        <v>136</v>
      </c>
      <c r="B100" s="101"/>
      <c r="C100" s="101"/>
      <c r="D100" s="101"/>
      <c r="E100" s="101"/>
      <c r="F100" s="101"/>
      <c r="G100" s="101"/>
      <c r="H100" s="11"/>
      <c r="I100" s="11"/>
    </row>
    <row r="101" ht="14.25" spans="1:9">
      <c r="A101" s="102" t="s">
        <v>7</v>
      </c>
      <c r="B101" s="103" t="s">
        <v>112</v>
      </c>
      <c r="C101" s="104" t="s">
        <v>9</v>
      </c>
      <c r="D101" s="102" t="s">
        <v>10</v>
      </c>
      <c r="E101" s="102" t="s">
        <v>113</v>
      </c>
      <c r="F101" s="105" t="s">
        <v>114</v>
      </c>
      <c r="G101" s="106" t="s">
        <v>115</v>
      </c>
      <c r="H101" s="11"/>
      <c r="I101" s="11"/>
    </row>
    <row r="102" s="1" customFormat="1" ht="48" customHeight="1" spans="1:9">
      <c r="A102" s="107" t="s">
        <v>14</v>
      </c>
      <c r="B102" s="108" t="s">
        <v>137</v>
      </c>
      <c r="C102" s="109"/>
      <c r="D102" s="107"/>
      <c r="E102" s="110"/>
      <c r="F102" s="111"/>
      <c r="G102" s="112" t="s">
        <v>138</v>
      </c>
      <c r="H102" s="25"/>
      <c r="I102" s="25"/>
    </row>
    <row r="103" ht="409" customHeight="1" spans="1:9">
      <c r="A103" s="113">
        <v>1</v>
      </c>
      <c r="B103" s="114" t="s">
        <v>139</v>
      </c>
      <c r="C103" s="115" t="s">
        <v>21</v>
      </c>
      <c r="D103" s="116">
        <v>250</v>
      </c>
      <c r="E103" s="117"/>
      <c r="F103" s="116"/>
      <c r="G103" s="118" t="s">
        <v>140</v>
      </c>
      <c r="H103" s="11"/>
      <c r="I103" s="11"/>
    </row>
    <row r="104" ht="32" customHeight="1" spans="1:9">
      <c r="A104" s="119" t="s">
        <v>141</v>
      </c>
      <c r="B104" s="119"/>
      <c r="C104" s="119"/>
      <c r="D104" s="119"/>
      <c r="E104" s="120"/>
      <c r="F104" s="119"/>
      <c r="G104" s="119"/>
      <c r="H104" s="119"/>
      <c r="I104" s="11"/>
    </row>
    <row r="105" ht="14.25" spans="1:9">
      <c r="A105" s="121" t="s">
        <v>7</v>
      </c>
      <c r="B105" s="121" t="s">
        <v>112</v>
      </c>
      <c r="C105" s="121" t="s">
        <v>142</v>
      </c>
      <c r="D105" s="121" t="s">
        <v>9</v>
      </c>
      <c r="E105" s="122" t="s">
        <v>10</v>
      </c>
      <c r="F105" s="122" t="s">
        <v>113</v>
      </c>
      <c r="G105" s="123" t="s">
        <v>143</v>
      </c>
      <c r="H105" s="121" t="s">
        <v>144</v>
      </c>
      <c r="I105" s="11"/>
    </row>
    <row r="106" ht="14.25" spans="1:9">
      <c r="A106" s="121" t="s">
        <v>14</v>
      </c>
      <c r="B106" s="121" t="s">
        <v>145</v>
      </c>
      <c r="C106" s="121"/>
      <c r="D106" s="121"/>
      <c r="E106" s="122"/>
      <c r="F106" s="122"/>
      <c r="G106" s="123"/>
      <c r="H106" s="121"/>
      <c r="I106" s="11"/>
    </row>
    <row r="107" ht="42.75" spans="1:9">
      <c r="A107" s="121">
        <v>1</v>
      </c>
      <c r="B107" s="121" t="s">
        <v>146</v>
      </c>
      <c r="C107" s="124" t="s">
        <v>147</v>
      </c>
      <c r="D107" s="125" t="s">
        <v>148</v>
      </c>
      <c r="E107" s="126">
        <v>2</v>
      </c>
      <c r="F107" s="123"/>
      <c r="G107" s="127"/>
      <c r="H107" s="121" t="s">
        <v>149</v>
      </c>
      <c r="I107" s="11"/>
    </row>
    <row r="108" ht="42.75" spans="1:9">
      <c r="A108" s="121">
        <v>2</v>
      </c>
      <c r="B108" s="121" t="s">
        <v>150</v>
      </c>
      <c r="C108" s="124" t="s">
        <v>151</v>
      </c>
      <c r="D108" s="125" t="s">
        <v>148</v>
      </c>
      <c r="E108" s="126">
        <v>1</v>
      </c>
      <c r="F108" s="123"/>
      <c r="G108" s="127"/>
      <c r="H108" s="121" t="s">
        <v>149</v>
      </c>
      <c r="I108" s="11"/>
    </row>
    <row r="109" ht="14.25" spans="1:9">
      <c r="A109" s="128" t="s">
        <v>48</v>
      </c>
      <c r="B109" s="129" t="s">
        <v>152</v>
      </c>
      <c r="C109" s="121"/>
      <c r="D109" s="121"/>
      <c r="E109" s="122"/>
      <c r="F109" s="122"/>
      <c r="G109" s="123"/>
      <c r="H109" s="121"/>
      <c r="I109" s="11"/>
    </row>
    <row r="110" ht="14.25" spans="1:9">
      <c r="A110" s="121">
        <v>1</v>
      </c>
      <c r="B110" s="121" t="s">
        <v>153</v>
      </c>
      <c r="C110" s="130" t="s">
        <v>154</v>
      </c>
      <c r="D110" s="131" t="s">
        <v>109</v>
      </c>
      <c r="E110" s="122">
        <v>3</v>
      </c>
      <c r="F110" s="123"/>
      <c r="G110" s="132"/>
      <c r="H110" s="121" t="s">
        <v>149</v>
      </c>
      <c r="I110" s="11"/>
    </row>
    <row r="111" ht="14.25" spans="1:9">
      <c r="A111" s="121">
        <v>2</v>
      </c>
      <c r="B111" s="131" t="s">
        <v>155</v>
      </c>
      <c r="C111" s="130" t="s">
        <v>156</v>
      </c>
      <c r="D111" s="131" t="s">
        <v>109</v>
      </c>
      <c r="E111" s="133">
        <v>40</v>
      </c>
      <c r="F111" s="123"/>
      <c r="G111" s="132"/>
      <c r="H111" s="121" t="s">
        <v>149</v>
      </c>
      <c r="I111" s="11"/>
    </row>
    <row r="112" ht="14.25" spans="1:9">
      <c r="A112" s="121">
        <v>3</v>
      </c>
      <c r="B112" s="129" t="s">
        <v>157</v>
      </c>
      <c r="C112" s="130" t="s">
        <v>158</v>
      </c>
      <c r="D112" s="121" t="s">
        <v>159</v>
      </c>
      <c r="E112" s="122">
        <v>4</v>
      </c>
      <c r="F112" s="123"/>
      <c r="G112" s="132"/>
      <c r="H112" s="121" t="s">
        <v>149</v>
      </c>
      <c r="I112" s="11"/>
    </row>
    <row r="113" ht="14.25" spans="1:9">
      <c r="A113" s="121">
        <v>4</v>
      </c>
      <c r="B113" s="129" t="s">
        <v>157</v>
      </c>
      <c r="C113" s="130" t="s">
        <v>154</v>
      </c>
      <c r="D113" s="121" t="s">
        <v>159</v>
      </c>
      <c r="E113" s="122">
        <v>1</v>
      </c>
      <c r="F113" s="123"/>
      <c r="G113" s="132"/>
      <c r="H113" s="121" t="s">
        <v>149</v>
      </c>
      <c r="I113" s="11"/>
    </row>
    <row r="114" ht="14.25" spans="1:9">
      <c r="A114" s="121">
        <v>5</v>
      </c>
      <c r="B114" s="129" t="s">
        <v>160</v>
      </c>
      <c r="C114" s="130" t="s">
        <v>158</v>
      </c>
      <c r="D114" s="121" t="s">
        <v>159</v>
      </c>
      <c r="E114" s="123">
        <v>5</v>
      </c>
      <c r="F114" s="123"/>
      <c r="G114" s="132"/>
      <c r="H114" s="121" t="s">
        <v>161</v>
      </c>
      <c r="I114" s="11"/>
    </row>
    <row r="115" ht="14.25" spans="1:9">
      <c r="A115" s="121">
        <v>6</v>
      </c>
      <c r="B115" s="129" t="s">
        <v>160</v>
      </c>
      <c r="C115" s="130" t="s">
        <v>162</v>
      </c>
      <c r="D115" s="121" t="s">
        <v>159</v>
      </c>
      <c r="E115" s="123">
        <v>4</v>
      </c>
      <c r="F115" s="123"/>
      <c r="G115" s="132"/>
      <c r="H115" s="121" t="s">
        <v>161</v>
      </c>
      <c r="I115" s="11"/>
    </row>
    <row r="116" ht="14.25" spans="1:9">
      <c r="A116" s="121">
        <v>7</v>
      </c>
      <c r="B116" s="129" t="s">
        <v>160</v>
      </c>
      <c r="C116" s="130" t="s">
        <v>163</v>
      </c>
      <c r="D116" s="121" t="s">
        <v>159</v>
      </c>
      <c r="E116" s="123">
        <v>12</v>
      </c>
      <c r="F116" s="123"/>
      <c r="G116" s="132"/>
      <c r="H116" s="121" t="s">
        <v>161</v>
      </c>
      <c r="I116" s="11"/>
    </row>
    <row r="117" ht="14.25" spans="1:9">
      <c r="A117" s="121">
        <v>8</v>
      </c>
      <c r="B117" s="129" t="s">
        <v>160</v>
      </c>
      <c r="C117" s="130" t="s">
        <v>154</v>
      </c>
      <c r="D117" s="121" t="s">
        <v>159</v>
      </c>
      <c r="E117" s="123">
        <v>6</v>
      </c>
      <c r="F117" s="123"/>
      <c r="G117" s="132"/>
      <c r="H117" s="121" t="s">
        <v>161</v>
      </c>
      <c r="I117" s="11"/>
    </row>
    <row r="118" ht="14.25" spans="1:9">
      <c r="A118" s="121">
        <v>9</v>
      </c>
      <c r="B118" s="129" t="s">
        <v>164</v>
      </c>
      <c r="C118" s="121" t="s">
        <v>165</v>
      </c>
      <c r="D118" s="121" t="s">
        <v>83</v>
      </c>
      <c r="E118" s="123">
        <v>1</v>
      </c>
      <c r="F118" s="123"/>
      <c r="G118" s="132"/>
      <c r="H118" s="121" t="s">
        <v>161</v>
      </c>
      <c r="I118" s="11"/>
    </row>
    <row r="119" ht="14.25" spans="1:9">
      <c r="A119" s="121">
        <v>10</v>
      </c>
      <c r="B119" s="129" t="s">
        <v>166</v>
      </c>
      <c r="C119" s="130" t="s">
        <v>163</v>
      </c>
      <c r="D119" s="134" t="s">
        <v>109</v>
      </c>
      <c r="E119" s="123">
        <v>5</v>
      </c>
      <c r="F119" s="123"/>
      <c r="G119" s="132"/>
      <c r="H119" s="121"/>
      <c r="I119" s="11"/>
    </row>
    <row r="120" ht="14.25" spans="1:9">
      <c r="A120" s="121">
        <v>11</v>
      </c>
      <c r="B120" s="129" t="s">
        <v>166</v>
      </c>
      <c r="C120" s="130" t="s">
        <v>154</v>
      </c>
      <c r="D120" s="134" t="s">
        <v>109</v>
      </c>
      <c r="E120" s="123">
        <v>3</v>
      </c>
      <c r="F120" s="123"/>
      <c r="G120" s="132"/>
      <c r="H120" s="121"/>
      <c r="I120" s="11"/>
    </row>
    <row r="121" ht="14.25" spans="1:9">
      <c r="A121" s="135" t="s">
        <v>63</v>
      </c>
      <c r="B121" s="121" t="s">
        <v>167</v>
      </c>
      <c r="C121" s="121"/>
      <c r="D121" s="121"/>
      <c r="E121" s="121"/>
      <c r="F121" s="121"/>
      <c r="G121" s="121"/>
      <c r="H121" s="121"/>
      <c r="I121" s="11"/>
    </row>
    <row r="122" ht="14.25" spans="1:9">
      <c r="A122" s="135">
        <v>1</v>
      </c>
      <c r="B122" s="121" t="s">
        <v>168</v>
      </c>
      <c r="C122" s="121"/>
      <c r="D122" s="121" t="s">
        <v>148</v>
      </c>
      <c r="E122" s="123">
        <v>3</v>
      </c>
      <c r="F122" s="123"/>
      <c r="G122" s="132"/>
      <c r="H122" s="121"/>
      <c r="I122" s="11"/>
    </row>
    <row r="123" ht="14.25" spans="1:9">
      <c r="A123" s="135">
        <v>2</v>
      </c>
      <c r="B123" s="121" t="s">
        <v>169</v>
      </c>
      <c r="C123" s="121"/>
      <c r="D123" s="121" t="s">
        <v>98</v>
      </c>
      <c r="E123" s="126">
        <v>110</v>
      </c>
      <c r="F123" s="123"/>
      <c r="G123" s="127"/>
      <c r="H123" s="121"/>
      <c r="I123" s="11"/>
    </row>
    <row r="124" ht="25.5" spans="1:9">
      <c r="A124" s="136" t="s">
        <v>170</v>
      </c>
      <c r="B124" s="137"/>
      <c r="C124" s="137"/>
      <c r="D124" s="137"/>
      <c r="E124" s="137"/>
      <c r="F124" s="137"/>
      <c r="G124" s="137"/>
      <c r="H124" s="137"/>
      <c r="I124" s="11"/>
    </row>
    <row r="125" spans="1:9">
      <c r="A125" s="138" t="s">
        <v>7</v>
      </c>
      <c r="B125" s="139" t="s">
        <v>171</v>
      </c>
      <c r="C125" s="140" t="s">
        <v>172</v>
      </c>
      <c r="D125" s="140" t="s">
        <v>10</v>
      </c>
      <c r="E125" s="140" t="s">
        <v>9</v>
      </c>
      <c r="F125" s="141" t="s">
        <v>173</v>
      </c>
      <c r="G125" s="142" t="s">
        <v>174</v>
      </c>
      <c r="H125" s="140" t="s">
        <v>175</v>
      </c>
      <c r="I125" s="11"/>
    </row>
    <row r="126" spans="1:9">
      <c r="A126" s="138" t="s">
        <v>14</v>
      </c>
      <c r="B126" s="139" t="s">
        <v>176</v>
      </c>
      <c r="C126" s="143"/>
      <c r="D126" s="140"/>
      <c r="E126" s="140"/>
      <c r="F126" s="141"/>
      <c r="G126" s="144"/>
      <c r="H126" s="140"/>
      <c r="I126" s="11"/>
    </row>
    <row r="127" spans="1:9">
      <c r="A127" s="138">
        <v>1</v>
      </c>
      <c r="B127" s="139" t="s">
        <v>177</v>
      </c>
      <c r="C127" s="145" t="s">
        <v>178</v>
      </c>
      <c r="D127" s="140">
        <v>3</v>
      </c>
      <c r="E127" s="140" t="s">
        <v>46</v>
      </c>
      <c r="F127" s="141"/>
      <c r="G127" s="144"/>
      <c r="H127" s="140"/>
      <c r="I127" s="11"/>
    </row>
    <row r="128" spans="1:9">
      <c r="A128" s="138">
        <v>2</v>
      </c>
      <c r="B128" s="139" t="s">
        <v>179</v>
      </c>
      <c r="C128" s="145" t="s">
        <v>180</v>
      </c>
      <c r="D128" s="140">
        <v>2</v>
      </c>
      <c r="E128" s="140" t="s">
        <v>46</v>
      </c>
      <c r="F128" s="141"/>
      <c r="G128" s="144"/>
      <c r="H128" s="140"/>
      <c r="I128" s="11"/>
    </row>
    <row r="129" spans="1:9">
      <c r="A129" s="146" t="s">
        <v>48</v>
      </c>
      <c r="B129" s="139" t="s">
        <v>181</v>
      </c>
      <c r="C129" s="143"/>
      <c r="D129" s="140"/>
      <c r="E129" s="147"/>
      <c r="F129" s="141"/>
      <c r="G129" s="144"/>
      <c r="H129" s="138"/>
      <c r="I129" s="11"/>
    </row>
    <row r="130" spans="1:9">
      <c r="A130" s="138">
        <v>1</v>
      </c>
      <c r="B130" s="139" t="s">
        <v>177</v>
      </c>
      <c r="C130" s="145"/>
      <c r="D130" s="148">
        <v>45</v>
      </c>
      <c r="E130" s="149" t="s">
        <v>98</v>
      </c>
      <c r="F130" s="150"/>
      <c r="G130" s="144"/>
      <c r="H130" s="138" t="s">
        <v>182</v>
      </c>
      <c r="I130" s="11"/>
    </row>
    <row r="131" spans="1:9">
      <c r="A131" s="138">
        <v>2</v>
      </c>
      <c r="B131" s="139" t="s">
        <v>179</v>
      </c>
      <c r="C131" s="145"/>
      <c r="D131" s="148">
        <v>24</v>
      </c>
      <c r="E131" s="149" t="s">
        <v>98</v>
      </c>
      <c r="F131" s="150"/>
      <c r="G131" s="144"/>
      <c r="H131" s="138" t="s">
        <v>182</v>
      </c>
      <c r="I131" s="11"/>
    </row>
    <row r="132" spans="1:9">
      <c r="A132" s="138">
        <v>3</v>
      </c>
      <c r="B132" s="151" t="s">
        <v>183</v>
      </c>
      <c r="C132" s="152"/>
      <c r="D132" s="139">
        <v>40</v>
      </c>
      <c r="E132" s="149" t="s">
        <v>98</v>
      </c>
      <c r="F132" s="141"/>
      <c r="G132" s="144"/>
      <c r="H132" s="153"/>
      <c r="I132" s="11"/>
    </row>
    <row r="133" ht="14.25" spans="1:9">
      <c r="A133" s="138">
        <v>4</v>
      </c>
      <c r="B133" s="154" t="s">
        <v>184</v>
      </c>
      <c r="C133" s="155"/>
      <c r="D133" s="139">
        <v>6</v>
      </c>
      <c r="E133" s="156" t="s">
        <v>83</v>
      </c>
      <c r="F133" s="141"/>
      <c r="G133" s="144"/>
      <c r="H133" s="153"/>
      <c r="I133" s="11"/>
    </row>
    <row r="134" ht="14.25" spans="1:9">
      <c r="A134" s="138">
        <v>5</v>
      </c>
      <c r="B134" s="154" t="s">
        <v>185</v>
      </c>
      <c r="C134" s="155"/>
      <c r="D134" s="139">
        <v>6</v>
      </c>
      <c r="E134" s="156" t="s">
        <v>46</v>
      </c>
      <c r="F134" s="141"/>
      <c r="G134" s="144"/>
      <c r="H134" s="153"/>
      <c r="I134" s="11"/>
    </row>
    <row r="135" ht="14.25" spans="1:9">
      <c r="A135" s="138">
        <v>6</v>
      </c>
      <c r="B135" s="154" t="s">
        <v>186</v>
      </c>
      <c r="C135" s="155"/>
      <c r="D135" s="139">
        <v>6</v>
      </c>
      <c r="E135" s="156" t="s">
        <v>109</v>
      </c>
      <c r="F135" s="141"/>
      <c r="G135" s="144"/>
      <c r="H135" s="153"/>
      <c r="I135" s="11"/>
    </row>
    <row r="136" ht="14.25" spans="1:9">
      <c r="A136" s="146" t="s">
        <v>63</v>
      </c>
      <c r="B136" s="139" t="s">
        <v>167</v>
      </c>
      <c r="C136" s="143"/>
      <c r="D136" s="156"/>
      <c r="E136" s="156"/>
      <c r="F136" s="156"/>
      <c r="G136" s="157"/>
      <c r="H136" s="153"/>
      <c r="I136" s="11"/>
    </row>
    <row r="137" ht="14.25" spans="1:9">
      <c r="A137" s="138">
        <v>1</v>
      </c>
      <c r="B137" s="139" t="s">
        <v>187</v>
      </c>
      <c r="C137" s="145" t="s">
        <v>178</v>
      </c>
      <c r="D137" s="140">
        <v>3</v>
      </c>
      <c r="E137" s="140" t="s">
        <v>46</v>
      </c>
      <c r="F137" s="156"/>
      <c r="G137" s="157"/>
      <c r="H137" s="153"/>
      <c r="I137" s="11"/>
    </row>
    <row r="138" ht="14.25" spans="1:9">
      <c r="A138" s="138">
        <v>2</v>
      </c>
      <c r="B138" s="139" t="s">
        <v>179</v>
      </c>
      <c r="C138" s="145" t="s">
        <v>180</v>
      </c>
      <c r="D138" s="140">
        <v>2</v>
      </c>
      <c r="E138" s="140" t="s">
        <v>46</v>
      </c>
      <c r="F138" s="156"/>
      <c r="G138" s="157"/>
      <c r="H138" s="153"/>
      <c r="I138" s="11"/>
    </row>
    <row r="139" spans="1:9">
      <c r="A139" s="148" t="s">
        <v>188</v>
      </c>
      <c r="B139" s="158" t="s">
        <v>189</v>
      </c>
      <c r="C139" s="158"/>
      <c r="D139" s="158"/>
      <c r="E139" s="158"/>
      <c r="F139" s="158"/>
      <c r="G139" s="158"/>
      <c r="H139" s="158"/>
      <c r="I139" s="11"/>
    </row>
    <row r="140" spans="1:9">
      <c r="A140" s="148"/>
      <c r="B140" s="158"/>
      <c r="C140" s="158"/>
      <c r="D140" s="158"/>
      <c r="E140" s="158"/>
      <c r="F140" s="158"/>
      <c r="G140" s="158"/>
      <c r="H140" s="158"/>
      <c r="I140" s="11"/>
    </row>
    <row r="141" spans="1:9">
      <c r="A141" s="148"/>
      <c r="B141" s="158"/>
      <c r="C141" s="158"/>
      <c r="D141" s="158"/>
      <c r="E141" s="158"/>
      <c r="F141" s="158"/>
      <c r="G141" s="158"/>
      <c r="H141" s="158"/>
      <c r="I141" s="11"/>
    </row>
    <row r="142" spans="1:9">
      <c r="A142" s="148"/>
      <c r="B142" s="158"/>
      <c r="C142" s="158"/>
      <c r="D142" s="158"/>
      <c r="E142" s="158"/>
      <c r="F142" s="158"/>
      <c r="G142" s="158"/>
      <c r="H142" s="158"/>
      <c r="I142" s="11"/>
    </row>
    <row r="143" spans="1:9">
      <c r="A143" s="148"/>
      <c r="B143" s="158"/>
      <c r="C143" s="158"/>
      <c r="D143" s="158"/>
      <c r="E143" s="158"/>
      <c r="F143" s="158"/>
      <c r="G143" s="158"/>
      <c r="H143" s="158"/>
      <c r="I143" s="11"/>
    </row>
    <row r="144" spans="1:9">
      <c r="A144" s="148"/>
      <c r="B144" s="158"/>
      <c r="C144" s="158"/>
      <c r="D144" s="158"/>
      <c r="E144" s="158"/>
      <c r="F144" s="158"/>
      <c r="G144" s="158"/>
      <c r="H144" s="158"/>
      <c r="I144" s="11"/>
    </row>
    <row r="145" spans="1:9">
      <c r="A145" s="148"/>
      <c r="B145" s="158"/>
      <c r="C145" s="158"/>
      <c r="D145" s="158"/>
      <c r="E145" s="158"/>
      <c r="F145" s="158"/>
      <c r="G145" s="158"/>
      <c r="H145" s="158"/>
      <c r="I145" s="11"/>
    </row>
    <row r="146" spans="1:9">
      <c r="A146" s="148"/>
      <c r="B146" s="158"/>
      <c r="C146" s="158"/>
      <c r="D146" s="158"/>
      <c r="E146" s="158"/>
      <c r="F146" s="158"/>
      <c r="G146" s="158"/>
      <c r="H146" s="158"/>
      <c r="I146" s="11"/>
    </row>
    <row r="147" spans="1:9">
      <c r="A147" s="148"/>
      <c r="B147" s="158"/>
      <c r="C147" s="158"/>
      <c r="D147" s="158"/>
      <c r="E147" s="158"/>
      <c r="F147" s="158"/>
      <c r="G147" s="158"/>
      <c r="H147" s="158"/>
      <c r="I147" s="11"/>
    </row>
    <row r="148" spans="1:9">
      <c r="A148" s="148"/>
      <c r="B148" s="158"/>
      <c r="C148" s="158"/>
      <c r="D148" s="158"/>
      <c r="E148" s="158"/>
      <c r="F148" s="158"/>
      <c r="G148" s="158"/>
      <c r="H148" s="158"/>
      <c r="I148" s="11"/>
    </row>
    <row r="149" ht="112" customHeight="1" spans="1:9">
      <c r="A149" s="148"/>
      <c r="B149" s="158"/>
      <c r="C149" s="158"/>
      <c r="D149" s="158"/>
      <c r="E149" s="158"/>
      <c r="F149" s="158"/>
      <c r="G149" s="158"/>
      <c r="H149" s="158"/>
      <c r="I149" s="11"/>
    </row>
    <row r="151" ht="27" spans="1:1">
      <c r="A151" s="159" t="s">
        <v>190</v>
      </c>
    </row>
    <row r="152" s="2" customFormat="1" ht="20.25" spans="1:7">
      <c r="A152" s="160" t="s">
        <v>7</v>
      </c>
      <c r="B152" s="160" t="s">
        <v>112</v>
      </c>
      <c r="C152" s="161" t="s">
        <v>9</v>
      </c>
      <c r="D152" s="162" t="s">
        <v>191</v>
      </c>
      <c r="E152" s="162" t="s">
        <v>192</v>
      </c>
      <c r="F152" s="162" t="s">
        <v>193</v>
      </c>
      <c r="G152" s="161" t="s">
        <v>194</v>
      </c>
    </row>
    <row r="153" ht="40.5" spans="1:7">
      <c r="A153" s="163">
        <v>1</v>
      </c>
      <c r="B153" s="164" t="s">
        <v>195</v>
      </c>
      <c r="C153" s="139" t="s">
        <v>196</v>
      </c>
      <c r="D153" s="165">
        <v>270</v>
      </c>
      <c r="E153" s="166"/>
      <c r="F153" s="167"/>
      <c r="G153" s="168" t="s">
        <v>197</v>
      </c>
    </row>
    <row r="154" ht="15" spans="1:7">
      <c r="A154" s="169">
        <v>2</v>
      </c>
      <c r="B154" s="170" t="s">
        <v>198</v>
      </c>
      <c r="C154" s="171" t="s">
        <v>196</v>
      </c>
      <c r="D154" s="172">
        <v>125</v>
      </c>
      <c r="E154" s="173"/>
      <c r="F154" s="174"/>
      <c r="G154" s="175" t="s">
        <v>199</v>
      </c>
    </row>
    <row r="155" ht="15" spans="1:7">
      <c r="A155" s="169">
        <v>3</v>
      </c>
      <c r="B155" s="175" t="s">
        <v>200</v>
      </c>
      <c r="C155" s="171" t="s">
        <v>196</v>
      </c>
      <c r="D155" s="172">
        <v>180</v>
      </c>
      <c r="E155" s="173"/>
      <c r="F155" s="174"/>
      <c r="G155" s="175" t="s">
        <v>201</v>
      </c>
    </row>
    <row r="156" spans="1:7">
      <c r="A156" s="163">
        <v>4</v>
      </c>
      <c r="B156" s="145" t="s">
        <v>202</v>
      </c>
      <c r="C156" s="139" t="s">
        <v>36</v>
      </c>
      <c r="D156" s="165">
        <v>27</v>
      </c>
      <c r="E156" s="167"/>
      <c r="F156" s="167"/>
      <c r="G156" s="176" t="s">
        <v>203</v>
      </c>
    </row>
    <row r="157" ht="27" spans="1:7">
      <c r="A157" s="163">
        <v>5</v>
      </c>
      <c r="B157" s="177" t="s">
        <v>204</v>
      </c>
      <c r="C157" s="139" t="s">
        <v>205</v>
      </c>
      <c r="D157" s="165">
        <v>105</v>
      </c>
      <c r="E157" s="167"/>
      <c r="F157" s="167"/>
      <c r="G157" s="176" t="s">
        <v>206</v>
      </c>
    </row>
    <row r="158" ht="15" spans="1:7">
      <c r="A158" s="163">
        <v>6</v>
      </c>
      <c r="B158" s="145" t="s">
        <v>207</v>
      </c>
      <c r="C158" s="139" t="s">
        <v>196</v>
      </c>
      <c r="D158" s="165">
        <v>250</v>
      </c>
      <c r="E158" s="167"/>
      <c r="F158" s="167"/>
      <c r="G158" s="176" t="s">
        <v>208</v>
      </c>
    </row>
    <row r="159" ht="15" spans="1:7">
      <c r="A159" s="163">
        <v>7</v>
      </c>
      <c r="B159" s="177" t="s">
        <v>209</v>
      </c>
      <c r="C159" s="139" t="s">
        <v>196</v>
      </c>
      <c r="D159" s="165">
        <v>300</v>
      </c>
      <c r="E159" s="167"/>
      <c r="F159" s="167"/>
      <c r="G159" s="176" t="s">
        <v>210</v>
      </c>
    </row>
    <row r="160" spans="1:7">
      <c r="A160" s="178">
        <v>8</v>
      </c>
      <c r="B160" s="170" t="s">
        <v>211</v>
      </c>
      <c r="C160" s="179" t="s">
        <v>212</v>
      </c>
      <c r="D160" s="180">
        <v>4</v>
      </c>
      <c r="E160" s="181"/>
      <c r="F160" s="181"/>
      <c r="G160" s="182" t="s">
        <v>213</v>
      </c>
    </row>
    <row r="161" spans="1:7">
      <c r="A161" s="163">
        <v>9</v>
      </c>
      <c r="B161" s="145" t="s">
        <v>99</v>
      </c>
      <c r="C161" s="139" t="s">
        <v>83</v>
      </c>
      <c r="D161" s="165">
        <v>1</v>
      </c>
      <c r="E161" s="167"/>
      <c r="F161" s="167"/>
      <c r="G161" s="176" t="s">
        <v>214</v>
      </c>
    </row>
    <row r="162" spans="1:7">
      <c r="A162" s="163">
        <v>10</v>
      </c>
      <c r="B162" s="145" t="s">
        <v>215</v>
      </c>
      <c r="C162" s="139" t="s">
        <v>109</v>
      </c>
      <c r="D162" s="165">
        <v>5</v>
      </c>
      <c r="E162" s="167"/>
      <c r="F162" s="167"/>
      <c r="G162" s="176" t="s">
        <v>216</v>
      </c>
    </row>
    <row r="163" spans="1:7">
      <c r="A163" s="183">
        <v>11</v>
      </c>
      <c r="B163" s="184" t="s">
        <v>217</v>
      </c>
      <c r="C163" s="185" t="s">
        <v>109</v>
      </c>
      <c r="D163" s="186">
        <v>2</v>
      </c>
      <c r="E163" s="187"/>
      <c r="F163" s="188"/>
      <c r="G163" s="189" t="s">
        <v>218</v>
      </c>
    </row>
    <row r="164" ht="27" spans="1:7">
      <c r="A164" s="169">
        <v>12</v>
      </c>
      <c r="B164" s="190" t="s">
        <v>219</v>
      </c>
      <c r="C164" s="171" t="s">
        <v>109</v>
      </c>
      <c r="D164" s="172">
        <v>2</v>
      </c>
      <c r="E164" s="173"/>
      <c r="F164" s="174"/>
      <c r="G164" s="191" t="s">
        <v>220</v>
      </c>
    </row>
    <row r="165" ht="27" spans="1:7">
      <c r="A165" s="163">
        <v>13</v>
      </c>
      <c r="B165" s="145" t="s">
        <v>221</v>
      </c>
      <c r="C165" s="139" t="s">
        <v>109</v>
      </c>
      <c r="D165" s="165">
        <v>5</v>
      </c>
      <c r="E165" s="167"/>
      <c r="F165" s="167"/>
      <c r="G165" s="176" t="s">
        <v>222</v>
      </c>
    </row>
    <row r="166" spans="1:7">
      <c r="A166" s="163">
        <v>14</v>
      </c>
      <c r="B166" s="145" t="s">
        <v>223</v>
      </c>
      <c r="C166" s="139" t="s">
        <v>98</v>
      </c>
      <c r="D166" s="165">
        <v>14</v>
      </c>
      <c r="E166" s="167"/>
      <c r="F166" s="167"/>
      <c r="G166" s="176" t="s">
        <v>224</v>
      </c>
    </row>
    <row r="167" spans="1:7">
      <c r="A167" s="163">
        <v>15</v>
      </c>
      <c r="B167" s="145" t="s">
        <v>225</v>
      </c>
      <c r="C167" s="139" t="s">
        <v>98</v>
      </c>
      <c r="D167" s="165">
        <v>3.8</v>
      </c>
      <c r="E167" s="167"/>
      <c r="F167" s="167"/>
      <c r="G167" s="176" t="s">
        <v>224</v>
      </c>
    </row>
    <row r="168" spans="1:7">
      <c r="A168" s="163">
        <v>16</v>
      </c>
      <c r="B168" s="145" t="s">
        <v>226</v>
      </c>
      <c r="C168" s="139" t="s">
        <v>227</v>
      </c>
      <c r="D168" s="165">
        <v>17</v>
      </c>
      <c r="E168" s="167"/>
      <c r="F168" s="167"/>
      <c r="G168" s="176" t="s">
        <v>228</v>
      </c>
    </row>
    <row r="169" spans="1:7">
      <c r="A169" s="192" t="s">
        <v>188</v>
      </c>
      <c r="B169" s="193" t="s">
        <v>229</v>
      </c>
      <c r="C169" s="194"/>
      <c r="D169" s="194"/>
      <c r="E169" s="194"/>
      <c r="F169" s="194"/>
      <c r="G169" s="194"/>
    </row>
    <row r="170" spans="1:7">
      <c r="A170" s="192"/>
      <c r="B170" s="194"/>
      <c r="C170" s="194"/>
      <c r="D170" s="194"/>
      <c r="E170" s="194"/>
      <c r="F170" s="194"/>
      <c r="G170" s="194"/>
    </row>
    <row r="171" spans="1:7">
      <c r="A171" s="192"/>
      <c r="B171" s="194"/>
      <c r="C171" s="194"/>
      <c r="D171" s="194"/>
      <c r="E171" s="194"/>
      <c r="F171" s="194"/>
      <c r="G171" s="194"/>
    </row>
    <row r="172" spans="1:7">
      <c r="A172" s="192"/>
      <c r="B172" s="194"/>
      <c r="C172" s="194"/>
      <c r="D172" s="194"/>
      <c r="E172" s="194"/>
      <c r="F172" s="194"/>
      <c r="G172" s="194"/>
    </row>
    <row r="173" spans="1:7">
      <c r="A173" s="192"/>
      <c r="B173" s="194"/>
      <c r="C173" s="194"/>
      <c r="D173" s="194"/>
      <c r="E173" s="194"/>
      <c r="F173" s="194"/>
      <c r="G173" s="194"/>
    </row>
    <row r="174" spans="1:7">
      <c r="A174" s="192"/>
      <c r="B174" s="194"/>
      <c r="C174" s="194"/>
      <c r="D174" s="194"/>
      <c r="E174" s="194"/>
      <c r="F174" s="194"/>
      <c r="G174" s="194"/>
    </row>
    <row r="175" spans="1:7">
      <c r="A175" s="192"/>
      <c r="B175" s="194"/>
      <c r="C175" s="194"/>
      <c r="D175" s="194"/>
      <c r="E175" s="194"/>
      <c r="F175" s="194"/>
      <c r="G175" s="194"/>
    </row>
    <row r="176" spans="1:7">
      <c r="A176" s="192"/>
      <c r="B176" s="194"/>
      <c r="C176" s="194"/>
      <c r="D176" s="194"/>
      <c r="E176" s="194"/>
      <c r="F176" s="194"/>
      <c r="G176" s="194"/>
    </row>
    <row r="177" spans="1:7">
      <c r="A177" s="192"/>
      <c r="B177" s="194"/>
      <c r="C177" s="194"/>
      <c r="D177" s="194"/>
      <c r="E177" s="194"/>
      <c r="F177" s="194"/>
      <c r="G177" s="194"/>
    </row>
    <row r="178" spans="1:7">
      <c r="A178" s="192"/>
      <c r="B178" s="194"/>
      <c r="C178" s="194"/>
      <c r="D178" s="194"/>
      <c r="E178" s="194"/>
      <c r="F178" s="194"/>
      <c r="G178" s="194"/>
    </row>
    <row r="179" ht="116" customHeight="1" spans="1:7">
      <c r="A179" s="192"/>
      <c r="B179" s="194"/>
      <c r="C179" s="194"/>
      <c r="D179" s="194"/>
      <c r="E179" s="194"/>
      <c r="F179" s="194"/>
      <c r="G179" s="194"/>
    </row>
  </sheetData>
  <mergeCells count="46">
    <mergeCell ref="A2:G2"/>
    <mergeCell ref="A3:G3"/>
    <mergeCell ref="A4:G4"/>
    <mergeCell ref="A5:G5"/>
    <mergeCell ref="A6:B6"/>
    <mergeCell ref="B7:G7"/>
    <mergeCell ref="B62:G62"/>
    <mergeCell ref="A82:G82"/>
    <mergeCell ref="B84:G84"/>
    <mergeCell ref="B87:G87"/>
    <mergeCell ref="B93:G93"/>
    <mergeCell ref="B96:G96"/>
    <mergeCell ref="A100:G100"/>
    <mergeCell ref="A104:H104"/>
    <mergeCell ref="A124:H124"/>
    <mergeCell ref="A8:A9"/>
    <mergeCell ref="A15:A17"/>
    <mergeCell ref="A27:A28"/>
    <mergeCell ref="A32:A34"/>
    <mergeCell ref="A36:A37"/>
    <mergeCell ref="A41:A43"/>
    <mergeCell ref="A45:A46"/>
    <mergeCell ref="A50:A52"/>
    <mergeCell ref="A63:A64"/>
    <mergeCell ref="A85:A86"/>
    <mergeCell ref="A94:A95"/>
    <mergeCell ref="A97:A98"/>
    <mergeCell ref="A139:A149"/>
    <mergeCell ref="A169:A179"/>
    <mergeCell ref="B8:B9"/>
    <mergeCell ref="B63:B64"/>
    <mergeCell ref="C8:C9"/>
    <mergeCell ref="C27:C28"/>
    <mergeCell ref="C36:C37"/>
    <mergeCell ref="C45:C46"/>
    <mergeCell ref="C63:C64"/>
    <mergeCell ref="D8:D9"/>
    <mergeCell ref="D63:D64"/>
    <mergeCell ref="E8:E9"/>
    <mergeCell ref="E63:E64"/>
    <mergeCell ref="F8:F9"/>
    <mergeCell ref="F63:F64"/>
    <mergeCell ref="G8:G9"/>
    <mergeCell ref="G63:G64"/>
    <mergeCell ref="B139:H149"/>
    <mergeCell ref="B169:G179"/>
  </mergeCells>
  <conditionalFormatting sqref="C107:D107">
    <cfRule type="cellIs" dxfId="0" priority="2" stopIfTrue="1" operator="equal">
      <formula>0</formula>
    </cfRule>
  </conditionalFormatting>
  <conditionalFormatting sqref="C108:D108">
    <cfRule type="cellIs" dxfId="0" priority="5" stopIfTrue="1" operator="equal">
      <formula>0</formula>
    </cfRule>
  </conditionalFormatting>
  <conditionalFormatting sqref="D110">
    <cfRule type="cellIs" dxfId="0" priority="4" stopIfTrue="1" operator="equal">
      <formula>0</formula>
    </cfRule>
  </conditionalFormatting>
  <conditionalFormatting sqref="D119">
    <cfRule type="cellIs" dxfId="0" priority="3" stopIfTrue="1" operator="equal">
      <formula>0</formula>
    </cfRule>
  </conditionalFormatting>
  <conditionalFormatting sqref="D120">
    <cfRule type="cellIs" dxfId="0" priority="1" stopIfTrue="1" operator="equal">
      <formula>0</formula>
    </cfRule>
  </conditionalFormatting>
  <conditionalFormatting sqref="D111:E111 B111">
    <cfRule type="cellIs" dxfId="0" priority="6" stopIfTrue="1" operator="equal">
      <formula>0</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PX</dc:creator>
  <cp:lastModifiedBy>PX</cp:lastModifiedBy>
  <dcterms:created xsi:type="dcterms:W3CDTF">2019-12-03T12:21:00Z</dcterms:created>
  <dcterms:modified xsi:type="dcterms:W3CDTF">2019-12-09T07:02:21Z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